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PRZEPISY\UCHWAŁY SENATU\"/>
    </mc:Choice>
  </mc:AlternateContent>
  <xr:revisionPtr revIDLastSave="0" documentId="8_{0FBFCA06-7582-493B-BCC0-CDC18C7916C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definedNames>
    <definedName name="_Hlk8876867" localSheetId="0">Arkusz1!$B$50</definedName>
    <definedName name="_Hlk9244868" localSheetId="0">Arkusz1!$B$59</definedName>
    <definedName name="_Hlk9244881" localSheetId="0">Arkusz1!$B$60</definedName>
    <definedName name="_Hlk9244900" localSheetId="0">Arkusz1!$B$61</definedName>
    <definedName name="_Hlk9244913" localSheetId="0">Arkusz1!$B$62</definedName>
    <definedName name="_xlnm.Print_Area" localSheetId="0">Arkusz1!$A$1:$AA$65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C20" i="1"/>
  <c r="H20" i="1"/>
  <c r="F20" i="1"/>
  <c r="G20" i="1"/>
  <c r="E20" i="1"/>
  <c r="D20" i="1"/>
  <c r="C19" i="1"/>
  <c r="F18" i="1"/>
  <c r="F17" i="1"/>
  <c r="F16" i="1"/>
  <c r="C17" i="1"/>
  <c r="C16" i="1"/>
  <c r="R35" i="1"/>
  <c r="P35" i="1"/>
  <c r="H35" i="1"/>
  <c r="G35" i="1"/>
  <c r="E35" i="1"/>
  <c r="D35" i="1"/>
  <c r="C31" i="1"/>
  <c r="X29" i="1"/>
  <c r="U29" i="1"/>
  <c r="T29" i="1"/>
  <c r="Q29" i="1"/>
  <c r="P29" i="1"/>
  <c r="M29" i="1"/>
  <c r="L29" i="1"/>
  <c r="H29" i="1"/>
  <c r="G29" i="1"/>
  <c r="E29" i="1"/>
  <c r="D29" i="1"/>
  <c r="F28" i="1"/>
  <c r="F29" i="1" s="1"/>
  <c r="C28" i="1"/>
  <c r="C29" i="1" s="1"/>
  <c r="F26" i="1"/>
  <c r="F35" i="1" s="1"/>
  <c r="C26" i="1"/>
  <c r="C35" i="1" s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H25" i="1"/>
  <c r="G25" i="1"/>
  <c r="E25" i="1"/>
  <c r="D25" i="1"/>
  <c r="F24" i="1"/>
  <c r="C24" i="1"/>
  <c r="F23" i="1"/>
  <c r="C23" i="1"/>
  <c r="F22" i="1"/>
  <c r="C22" i="1"/>
  <c r="AA20" i="1"/>
  <c r="Z20" i="1"/>
  <c r="Y20" i="1"/>
  <c r="X20" i="1"/>
  <c r="W20" i="1"/>
  <c r="V20" i="1"/>
  <c r="U20" i="1"/>
  <c r="T20" i="1"/>
  <c r="S20" i="1"/>
  <c r="R20" i="1"/>
  <c r="F15" i="1"/>
  <c r="C15" i="1"/>
  <c r="F14" i="1"/>
  <c r="C14" i="1"/>
  <c r="F13" i="1"/>
  <c r="C13" i="1"/>
  <c r="F12" i="1"/>
  <c r="C12" i="1"/>
  <c r="F11" i="1"/>
  <c r="L34" i="1" l="1"/>
  <c r="N34" i="1"/>
  <c r="F25" i="1"/>
  <c r="D34" i="1"/>
  <c r="E34" i="1"/>
  <c r="P34" i="1"/>
  <c r="T34" i="1"/>
  <c r="X34" i="1"/>
  <c r="R34" i="1"/>
  <c r="V34" i="1"/>
  <c r="H34" i="1"/>
  <c r="C25" i="1"/>
  <c r="Z34" i="1"/>
  <c r="G34" i="1"/>
  <c r="F34" i="1" l="1"/>
  <c r="C34" i="1"/>
</calcChain>
</file>

<file path=xl/sharedStrings.xml><?xml version="1.0" encoding="utf-8"?>
<sst xmlns="http://schemas.openxmlformats.org/spreadsheetml/2006/main" count="183" uniqueCount="98">
  <si>
    <t xml:space="preserve">  </t>
  </si>
  <si>
    <t>Lp.</t>
  </si>
  <si>
    <t>ECTS</t>
  </si>
  <si>
    <t>O</t>
  </si>
  <si>
    <t>X</t>
  </si>
  <si>
    <t>x</t>
  </si>
  <si>
    <t>V. Szkolenia</t>
  </si>
  <si>
    <t>F</t>
  </si>
  <si>
    <t xml:space="preserve"> ECTS</t>
  </si>
  <si>
    <t>Hours</t>
  </si>
  <si>
    <t>Total</t>
  </si>
  <si>
    <t xml:space="preserve"> Organized activities</t>
  </si>
  <si>
    <t>Other</t>
  </si>
  <si>
    <t>Direct contact</t>
  </si>
  <si>
    <t>Self-work</t>
  </si>
  <si>
    <t>Course status</t>
  </si>
  <si>
    <t>year I</t>
  </si>
  <si>
    <t>year II</t>
  </si>
  <si>
    <t xml:space="preserve"> year III</t>
  </si>
  <si>
    <t>Credit based on grades</t>
  </si>
  <si>
    <t>Credit</t>
  </si>
  <si>
    <t>Exam/Credit based on grades</t>
  </si>
  <si>
    <t xml:space="preserve"> Course</t>
  </si>
  <si>
    <t>I. General education classes</t>
  </si>
  <si>
    <t>Total I</t>
  </si>
  <si>
    <t>II.  Classes in the field of study</t>
  </si>
  <si>
    <t xml:space="preserve">Course A/- Agricultural sciences , natural sciences  and medical and health sciences 1)/2) </t>
  </si>
  <si>
    <t xml:space="preserve">Course B  - Engineering and technology sciences 1)/2)  </t>
  </si>
  <si>
    <t>Course C - Humanities, social  and theological sciences 1)/2)</t>
  </si>
  <si>
    <t>Total II</t>
  </si>
  <si>
    <t xml:space="preserve">  including a choice of: </t>
  </si>
  <si>
    <t>III. Seminars</t>
  </si>
  <si>
    <t>Total III</t>
  </si>
  <si>
    <t>IV. Professional practice</t>
  </si>
  <si>
    <t xml:space="preserve">Total I-IV </t>
  </si>
  <si>
    <t>including a choice of:</t>
  </si>
  <si>
    <t xml:space="preserve">1) the doctoral student shall be required to choose two subjects in the field/discipline indicated in his/her individual research plan </t>
  </si>
  <si>
    <t xml:space="preserve">2) the doctoral student shall be required to choose one subject in the field/discipline indicated in his/her individual research plan </t>
  </si>
  <si>
    <t xml:space="preserve">*  a first-year doctoral student shall undertake practical training solely in the form of participation in the teaching of courses </t>
  </si>
  <si>
    <t xml:space="preserve"> Elective course list</t>
  </si>
  <si>
    <t>Form of passing</t>
  </si>
  <si>
    <t>hour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</si>
  <si>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</si>
  <si>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</si>
  <si>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</si>
  <si>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</si>
  <si>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</si>
  <si>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</si>
  <si>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</si>
  <si>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</si>
  <si>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 xml:space="preserve"> year IV</t>
  </si>
  <si>
    <t xml:space="preserve">Course B - Engineering and technology sciences </t>
  </si>
  <si>
    <t xml:space="preserve"> year I</t>
  </si>
  <si>
    <t xml:space="preserve"> year II</t>
  </si>
  <si>
    <t>year III</t>
  </si>
  <si>
    <t>year IV</t>
  </si>
  <si>
    <t xml:space="preserve">Training </t>
  </si>
  <si>
    <t>Form of teaching</t>
  </si>
  <si>
    <t>Classes</t>
  </si>
  <si>
    <t>Lectures/classes</t>
  </si>
  <si>
    <t>Lectures</t>
  </si>
  <si>
    <t>Seminars</t>
  </si>
  <si>
    <t>Practice</t>
  </si>
  <si>
    <t xml:space="preserve">** training for doctoral student performing activities related to the use of animals for scientific or educational purposes </t>
  </si>
  <si>
    <t xml:space="preserve"> Statistical methods in research </t>
  </si>
  <si>
    <t xml:space="preserve">Scientific project preparation and  commercialization of research results </t>
  </si>
  <si>
    <t xml:space="preserve">Ethics in science and intellectual property law  </t>
  </si>
  <si>
    <t xml:space="preserve">Teaching methods in higher education  </t>
  </si>
  <si>
    <t xml:space="preserve">Specialised english language workshops in the fields of science </t>
  </si>
  <si>
    <t xml:space="preserve">Principles of writing scientific papers and preparing conference presentations </t>
  </si>
  <si>
    <t xml:space="preserve"> Data visualization methods in scientific studies </t>
  </si>
  <si>
    <t xml:space="preserve">History of science </t>
  </si>
  <si>
    <t xml:space="preserve">Field of study seminars </t>
  </si>
  <si>
    <t xml:space="preserve">Professional practice* </t>
  </si>
  <si>
    <t xml:space="preserve">Safety and hygiene at work </t>
  </si>
  <si>
    <t xml:space="preserve">Animal protection training in scientific experiments and didactics ** </t>
  </si>
  <si>
    <t xml:space="preserve">1. Production technologies and use of bioresources </t>
  </si>
  <si>
    <t xml:space="preserve">2. Modern cell and tissue imaging techniques </t>
  </si>
  <si>
    <t xml:space="preserve">3. Advanced methods in molecular biology </t>
  </si>
  <si>
    <t xml:space="preserve">4. Trends in production of raw materials used for food and non-food purposes </t>
  </si>
  <si>
    <t xml:space="preserve">1. The role of environmental engineering in civilization </t>
  </si>
  <si>
    <t xml:space="preserve">2. GNSS systems and their application in scientific research </t>
  </si>
  <si>
    <t xml:space="preserve">3. Mechanical engineering problems </t>
  </si>
  <si>
    <t xml:space="preserve">1. European cultural heritage - protection, management and use (historical, social and economic aspects) </t>
  </si>
  <si>
    <t xml:space="preserve">2. Symbol and symbolization of public space </t>
  </si>
  <si>
    <t xml:space="preserve">3. Entrepreneurship in scientific activity </t>
  </si>
  <si>
    <t xml:space="preserve">4. Philosophical foundations of contemporary methodology of sciences </t>
  </si>
  <si>
    <t xml:space="preserve">5. Contemporary social and educational discourses  </t>
  </si>
  <si>
    <t xml:space="preserve">6. Private and public law in the European context </t>
  </si>
  <si>
    <t>Plan Szkoły Doktorskiej-Program kształcenia od roku 2025/2026</t>
  </si>
  <si>
    <t>Senatu Uniwersytetu Warmińsko-Mazurskiego w Olsztynie</t>
  </si>
  <si>
    <t xml:space="preserve">Horizons of Science –  Guests Lectures </t>
  </si>
  <si>
    <t xml:space="preserve">Course A - Agricultural sciences , natural sciences, veterinary sciences  and medical and health sciences </t>
  </si>
  <si>
    <t xml:space="preserve">Course C - Art, humanities, social and theological sciences </t>
  </si>
  <si>
    <t>7. History of art.</t>
  </si>
  <si>
    <t>8. Global problems of the contemporary world</t>
  </si>
  <si>
    <t>z dnia 28 lutego 2025 roku</t>
  </si>
  <si>
    <t>Załącznik nr 2 do Uchwały Nr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</si>
</sst>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5"/>
    </xf>
    <xf numFmtId="0" fontId="2" fillId="0" borderId="0" xfId="0" applyFont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4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8" xfId="0" applyFont="1" applyBorder="1"/>
    <xf numFmtId="0" fontId="5" fillId="0" borderId="41" xfId="0" applyFont="1" applyBorder="1"/>
    <xf numFmtId="0" fontId="5" fillId="0" borderId="3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5" fillId="0" borderId="22" xfId="0" applyFont="1" applyBorder="1"/>
    <xf numFmtId="0" fontId="5" fillId="2" borderId="34" xfId="0" applyFont="1" applyFill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21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5" fillId="0" borderId="28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53" xfId="0" applyFont="1" applyBorder="1" applyAlignment="1">
      <alignment horizontal="right" vertical="center" wrapText="1"/>
    </xf>
    <xf numFmtId="0" fontId="5" fillId="0" borderId="54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1" fillId="0" borderId="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4"/>
  <sheetViews>
    <sheetView tabSelected="1" zoomScale="70" zoomScaleNormal="70" workbookViewId="0">
      <selection activeCell="L16" sqref="L16"/>
    </sheetView>
  </sheetViews>
  <sheetFormatPr defaultColWidth="9.140625" defaultRowHeight="15.75" x14ac:dyDescent="0.25"/>
  <cols>
    <col min="1" max="1" width="3.28515625" style="3" customWidth="1"/>
    <col min="2" max="2" width="90.5703125" style="3" customWidth="1"/>
    <col min="3" max="3" width="10" style="3" customWidth="1"/>
    <col min="4" max="4" width="12.140625" style="3" customWidth="1"/>
    <col min="5" max="5" width="8.7109375" style="3" customWidth="1"/>
    <col min="6" max="6" width="11.42578125" style="3" customWidth="1"/>
    <col min="7" max="7" width="15.85546875" style="3" customWidth="1"/>
    <col min="8" max="8" width="14.7109375" style="3" customWidth="1"/>
    <col min="9" max="9" width="11.140625" style="3" customWidth="1"/>
    <col min="10" max="10" width="16.85546875" style="3" customWidth="1"/>
    <col min="11" max="11" width="26.5703125" style="3" customWidth="1"/>
    <col min="12" max="12" width="5.85546875" style="3" bestFit="1" customWidth="1"/>
    <col min="13" max="13" width="7.140625" style="3" customWidth="1"/>
    <col min="14" max="14" width="5.85546875" style="3" bestFit="1" customWidth="1"/>
    <col min="15" max="15" width="7.7109375" style="3" customWidth="1"/>
    <col min="16" max="16" width="5.85546875" style="3" bestFit="1" customWidth="1"/>
    <col min="17" max="17" width="7.28515625" style="3" customWidth="1"/>
    <col min="18" max="18" width="5.85546875" style="3" bestFit="1" customWidth="1"/>
    <col min="19" max="19" width="11.28515625" style="3" customWidth="1"/>
    <col min="20" max="20" width="5.85546875" style="3" bestFit="1" customWidth="1"/>
    <col min="21" max="21" width="7.5703125" style="3" customWidth="1"/>
    <col min="22" max="22" width="5.85546875" style="3" bestFit="1" customWidth="1"/>
    <col min="23" max="23" width="7.28515625" style="3" customWidth="1"/>
    <col min="24" max="24" width="8.5703125" style="3" customWidth="1"/>
    <col min="25" max="25" width="5.7109375" style="3" bestFit="1" customWidth="1"/>
    <col min="26" max="26" width="5.85546875" style="3" bestFit="1" customWidth="1"/>
    <col min="27" max="27" width="9.85546875" style="3" customWidth="1"/>
    <col min="28" max="16384" width="9.140625" style="3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0</v>
      </c>
      <c r="T1" s="1"/>
      <c r="U1" s="1"/>
      <c r="V1" s="1"/>
      <c r="W1" s="1"/>
      <c r="X1" s="1"/>
      <c r="Y1" s="1"/>
      <c r="Z1" s="1"/>
      <c r="AA1" s="148" t="s">
        <v>97</v>
      </c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30"/>
      <c r="Y2" s="1"/>
      <c r="Z2" s="1"/>
      <c r="AA2" s="148" t="s">
        <v>90</v>
      </c>
    </row>
    <row r="3" spans="1:27" x14ac:dyDescent="0.25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48"/>
      <c r="Y3" s="1"/>
      <c r="Z3" s="1"/>
      <c r="AA3" s="148" t="s">
        <v>96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75" x14ac:dyDescent="0.3">
      <c r="A5" s="1"/>
      <c r="B5" s="131" t="s">
        <v>89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89" t="s">
        <v>1</v>
      </c>
      <c r="B7" s="232" t="s">
        <v>22</v>
      </c>
      <c r="C7" s="225" t="s">
        <v>9</v>
      </c>
      <c r="D7" s="227"/>
      <c r="E7" s="228"/>
      <c r="F7" s="225" t="s">
        <v>8</v>
      </c>
      <c r="G7" s="227"/>
      <c r="H7" s="228"/>
      <c r="I7" s="222" t="s">
        <v>15</v>
      </c>
      <c r="J7" s="222" t="s">
        <v>57</v>
      </c>
      <c r="K7" s="222" t="s">
        <v>40</v>
      </c>
      <c r="L7" s="225" t="s">
        <v>16</v>
      </c>
      <c r="M7" s="226"/>
      <c r="N7" s="227"/>
      <c r="O7" s="228"/>
      <c r="P7" s="225" t="s">
        <v>17</v>
      </c>
      <c r="Q7" s="226"/>
      <c r="R7" s="227"/>
      <c r="S7" s="228"/>
      <c r="T7" s="229" t="s">
        <v>18</v>
      </c>
      <c r="U7" s="230"/>
      <c r="V7" s="230"/>
      <c r="W7" s="231"/>
      <c r="X7" s="204" t="s">
        <v>50</v>
      </c>
      <c r="Y7" s="205"/>
      <c r="Z7" s="205"/>
      <c r="AA7" s="206"/>
    </row>
    <row r="8" spans="1:27" ht="29.45" customHeight="1" x14ac:dyDescent="0.25">
      <c r="A8" s="190"/>
      <c r="B8" s="233"/>
      <c r="C8" s="234" t="s">
        <v>10</v>
      </c>
      <c r="D8" s="218" t="s">
        <v>11</v>
      </c>
      <c r="E8" s="220" t="s">
        <v>12</v>
      </c>
      <c r="F8" s="234" t="s">
        <v>10</v>
      </c>
      <c r="G8" s="218" t="s">
        <v>13</v>
      </c>
      <c r="H8" s="220" t="s">
        <v>14</v>
      </c>
      <c r="I8" s="223"/>
      <c r="J8" s="223"/>
      <c r="K8" s="223"/>
      <c r="L8" s="207" t="s">
        <v>42</v>
      </c>
      <c r="M8" s="208"/>
      <c r="N8" s="202" t="s">
        <v>43</v>
      </c>
      <c r="O8" s="203"/>
      <c r="P8" s="207" t="s">
        <v>44</v>
      </c>
      <c r="Q8" s="208"/>
      <c r="R8" s="202" t="s">
        <v>45</v>
      </c>
      <c r="S8" s="203"/>
      <c r="T8" s="207" t="s">
        <v>46</v>
      </c>
      <c r="U8" s="208"/>
      <c r="V8" s="202" t="s">
        <v>47</v>
      </c>
      <c r="W8" s="203"/>
      <c r="X8" s="207" t="s">
        <v>48</v>
      </c>
      <c r="Y8" s="208"/>
      <c r="Z8" s="202" t="s">
        <v>49</v>
      </c>
      <c r="AA8" s="203"/>
    </row>
    <row r="9" spans="1:27" ht="53.45" customHeight="1" thickBot="1" x14ac:dyDescent="0.3">
      <c r="A9" s="191"/>
      <c r="B9" s="221"/>
      <c r="C9" s="235"/>
      <c r="D9" s="219"/>
      <c r="E9" s="221"/>
      <c r="F9" s="235"/>
      <c r="G9" s="219"/>
      <c r="H9" s="221"/>
      <c r="I9" s="224"/>
      <c r="J9" s="224"/>
      <c r="K9" s="224"/>
      <c r="L9" s="4" t="s">
        <v>41</v>
      </c>
      <c r="M9" s="5" t="s">
        <v>2</v>
      </c>
      <c r="N9" s="5" t="s">
        <v>41</v>
      </c>
      <c r="O9" s="6" t="s">
        <v>2</v>
      </c>
      <c r="P9" s="7" t="s">
        <v>41</v>
      </c>
      <c r="Q9" s="5" t="s">
        <v>2</v>
      </c>
      <c r="R9" s="5" t="s">
        <v>41</v>
      </c>
      <c r="S9" s="6" t="s">
        <v>2</v>
      </c>
      <c r="T9" s="4" t="s">
        <v>41</v>
      </c>
      <c r="U9" s="5" t="s">
        <v>2</v>
      </c>
      <c r="V9" s="5" t="s">
        <v>41</v>
      </c>
      <c r="W9" s="6" t="s">
        <v>2</v>
      </c>
      <c r="X9" s="4" t="s">
        <v>41</v>
      </c>
      <c r="Y9" s="5" t="s">
        <v>2</v>
      </c>
      <c r="Z9" s="5" t="s">
        <v>41</v>
      </c>
      <c r="AA9" s="6" t="s">
        <v>2</v>
      </c>
    </row>
    <row r="10" spans="1:27" ht="15.75" customHeight="1" thickBot="1" x14ac:dyDescent="0.3">
      <c r="A10" s="180" t="s">
        <v>23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2"/>
    </row>
    <row r="11" spans="1:27" ht="16.5" thickBot="1" x14ac:dyDescent="0.3">
      <c r="A11" s="8">
        <v>1</v>
      </c>
      <c r="B11" s="9" t="s">
        <v>64</v>
      </c>
      <c r="C11" s="10">
        <v>50</v>
      </c>
      <c r="D11" s="11">
        <v>45</v>
      </c>
      <c r="E11" s="12">
        <v>5</v>
      </c>
      <c r="F11" s="10">
        <f>G11+H11</f>
        <v>4.5</v>
      </c>
      <c r="G11" s="11">
        <v>2</v>
      </c>
      <c r="H11" s="12">
        <v>2.5</v>
      </c>
      <c r="I11" s="13" t="s">
        <v>3</v>
      </c>
      <c r="J11" s="13" t="s">
        <v>58</v>
      </c>
      <c r="K11" s="14" t="s">
        <v>19</v>
      </c>
      <c r="L11" s="8"/>
      <c r="M11" s="15"/>
      <c r="N11" s="16">
        <v>45</v>
      </c>
      <c r="O11" s="17">
        <v>4.5</v>
      </c>
      <c r="P11" s="8"/>
      <c r="Q11" s="15"/>
      <c r="R11" s="16"/>
      <c r="S11" s="17"/>
      <c r="T11" s="8"/>
      <c r="U11" s="15"/>
      <c r="V11" s="16"/>
      <c r="W11" s="17"/>
      <c r="X11" s="8"/>
      <c r="Y11" s="15"/>
      <c r="Z11" s="16"/>
      <c r="AA11" s="17"/>
    </row>
    <row r="12" spans="1:27" ht="16.5" thickBot="1" x14ac:dyDescent="0.3">
      <c r="A12" s="18">
        <v>2</v>
      </c>
      <c r="B12" s="19" t="s">
        <v>65</v>
      </c>
      <c r="C12" s="20">
        <f t="shared" ref="C12:C17" si="0">SUM(D12:E12)</f>
        <v>33</v>
      </c>
      <c r="D12" s="21">
        <v>30</v>
      </c>
      <c r="E12" s="22">
        <v>3</v>
      </c>
      <c r="F12" s="20">
        <f t="shared" ref="F12:F18" si="1">G12+H12</f>
        <v>2</v>
      </c>
      <c r="G12" s="21">
        <v>1</v>
      </c>
      <c r="H12" s="23">
        <v>1</v>
      </c>
      <c r="I12" s="24" t="s">
        <v>3</v>
      </c>
      <c r="J12" s="36" t="s">
        <v>4</v>
      </c>
      <c r="K12" s="25" t="s">
        <v>19</v>
      </c>
      <c r="L12" s="26"/>
      <c r="M12" s="27"/>
      <c r="N12" s="28">
        <v>30</v>
      </c>
      <c r="O12" s="29">
        <v>2</v>
      </c>
      <c r="P12" s="26"/>
      <c r="Q12" s="27"/>
      <c r="R12" s="28"/>
      <c r="S12" s="29"/>
      <c r="T12" s="26"/>
      <c r="U12" s="27"/>
      <c r="V12" s="28"/>
      <c r="W12" s="29"/>
      <c r="X12" s="26"/>
      <c r="Y12" s="27"/>
      <c r="Z12" s="28"/>
      <c r="AA12" s="29"/>
    </row>
    <row r="13" spans="1:27" ht="16.5" thickBot="1" x14ac:dyDescent="0.3">
      <c r="A13" s="18">
        <v>3</v>
      </c>
      <c r="B13" s="19" t="s">
        <v>66</v>
      </c>
      <c r="C13" s="20">
        <f t="shared" si="0"/>
        <v>18</v>
      </c>
      <c r="D13" s="21">
        <v>15</v>
      </c>
      <c r="E13" s="22">
        <v>3</v>
      </c>
      <c r="F13" s="20">
        <f t="shared" si="1"/>
        <v>1</v>
      </c>
      <c r="G13" s="21">
        <v>0.5</v>
      </c>
      <c r="H13" s="23">
        <v>0.5</v>
      </c>
      <c r="I13" s="24" t="s">
        <v>3</v>
      </c>
      <c r="J13" s="24" t="s">
        <v>60</v>
      </c>
      <c r="K13" s="25" t="s">
        <v>19</v>
      </c>
      <c r="L13" s="26">
        <v>15</v>
      </c>
      <c r="M13" s="27">
        <v>1</v>
      </c>
      <c r="N13" s="28"/>
      <c r="O13" s="29"/>
      <c r="P13" s="26"/>
      <c r="Q13" s="27"/>
      <c r="R13" s="28"/>
      <c r="S13" s="29"/>
      <c r="T13" s="26"/>
      <c r="U13" s="27"/>
      <c r="V13" s="28"/>
      <c r="W13" s="29"/>
      <c r="X13" s="26"/>
      <c r="Y13" s="27"/>
      <c r="Z13" s="28"/>
      <c r="AA13" s="29"/>
    </row>
    <row r="14" spans="1:27" ht="16.5" thickBot="1" x14ac:dyDescent="0.3">
      <c r="A14" s="18">
        <v>4</v>
      </c>
      <c r="B14" s="19" t="s">
        <v>67</v>
      </c>
      <c r="C14" s="20">
        <f t="shared" si="0"/>
        <v>33</v>
      </c>
      <c r="D14" s="21">
        <v>30</v>
      </c>
      <c r="E14" s="22">
        <v>3</v>
      </c>
      <c r="F14" s="30">
        <f t="shared" si="1"/>
        <v>3</v>
      </c>
      <c r="G14" s="21">
        <v>1</v>
      </c>
      <c r="H14" s="23">
        <v>2</v>
      </c>
      <c r="I14" s="24" t="s">
        <v>3</v>
      </c>
      <c r="J14" s="13" t="s">
        <v>58</v>
      </c>
      <c r="K14" s="25" t="s">
        <v>19</v>
      </c>
      <c r="L14" s="26">
        <v>30</v>
      </c>
      <c r="M14" s="27">
        <v>3</v>
      </c>
      <c r="N14" s="28"/>
      <c r="O14" s="29"/>
      <c r="P14" s="26"/>
      <c r="Q14" s="27"/>
      <c r="R14" s="28"/>
      <c r="S14" s="29"/>
      <c r="T14" s="26"/>
      <c r="U14" s="27"/>
      <c r="V14" s="28"/>
      <c r="W14" s="29"/>
      <c r="X14" s="26"/>
      <c r="Y14" s="27"/>
      <c r="Z14" s="28"/>
      <c r="AA14" s="29"/>
    </row>
    <row r="15" spans="1:27" x14ac:dyDescent="0.25">
      <c r="A15" s="26">
        <v>5</v>
      </c>
      <c r="B15" s="19" t="s">
        <v>68</v>
      </c>
      <c r="C15" s="30">
        <f t="shared" si="0"/>
        <v>18</v>
      </c>
      <c r="D15" s="21">
        <v>15</v>
      </c>
      <c r="E15" s="22">
        <v>3</v>
      </c>
      <c r="F15" s="30">
        <f t="shared" si="1"/>
        <v>1</v>
      </c>
      <c r="G15" s="21">
        <v>0.5</v>
      </c>
      <c r="H15" s="22">
        <v>0.5</v>
      </c>
      <c r="I15" s="24" t="s">
        <v>3</v>
      </c>
      <c r="J15" s="53" t="s">
        <v>58</v>
      </c>
      <c r="K15" s="123" t="s">
        <v>19</v>
      </c>
      <c r="L15" s="26">
        <v>15</v>
      </c>
      <c r="M15" s="27">
        <v>1</v>
      </c>
      <c r="N15" s="28"/>
      <c r="O15" s="29"/>
      <c r="P15" s="26"/>
      <c r="Q15" s="27"/>
      <c r="R15" s="28"/>
      <c r="S15" s="29"/>
      <c r="T15" s="26"/>
      <c r="U15" s="27"/>
      <c r="V15" s="28"/>
      <c r="W15" s="29"/>
      <c r="X15" s="26"/>
      <c r="Y15" s="27"/>
      <c r="Z15" s="28"/>
      <c r="AA15" s="29"/>
    </row>
    <row r="16" spans="1:27" x14ac:dyDescent="0.25">
      <c r="A16" s="125">
        <v>6</v>
      </c>
      <c r="B16" s="126" t="s">
        <v>69</v>
      </c>
      <c r="C16" s="20">
        <f t="shared" si="0"/>
        <v>18</v>
      </c>
      <c r="D16" s="127">
        <v>15</v>
      </c>
      <c r="E16" s="23">
        <v>3</v>
      </c>
      <c r="F16" s="20">
        <f t="shared" si="1"/>
        <v>1</v>
      </c>
      <c r="G16" s="128">
        <v>0.5</v>
      </c>
      <c r="H16" s="23">
        <v>0.5</v>
      </c>
      <c r="I16" s="124" t="s">
        <v>3</v>
      </c>
      <c r="J16" s="124" t="s">
        <v>59</v>
      </c>
      <c r="K16" s="25" t="s">
        <v>20</v>
      </c>
      <c r="L16" s="18"/>
      <c r="M16" s="122"/>
      <c r="N16" s="125">
        <v>15</v>
      </c>
      <c r="O16" s="129">
        <v>1</v>
      </c>
      <c r="P16" s="18"/>
      <c r="Q16" s="122"/>
      <c r="R16" s="125"/>
      <c r="S16" s="129"/>
      <c r="T16" s="18"/>
      <c r="U16" s="122"/>
      <c r="V16" s="125"/>
      <c r="W16" s="129"/>
      <c r="X16" s="122"/>
      <c r="Y16" s="122"/>
      <c r="Z16" s="125"/>
      <c r="AA16" s="129"/>
    </row>
    <row r="17" spans="1:50" x14ac:dyDescent="0.25">
      <c r="A17" s="125">
        <v>7</v>
      </c>
      <c r="B17" s="126" t="s">
        <v>70</v>
      </c>
      <c r="C17" s="20">
        <f t="shared" si="0"/>
        <v>18</v>
      </c>
      <c r="D17" s="127">
        <v>15</v>
      </c>
      <c r="E17" s="23">
        <v>3</v>
      </c>
      <c r="F17" s="20">
        <f t="shared" si="1"/>
        <v>1</v>
      </c>
      <c r="G17" s="128">
        <v>0.5</v>
      </c>
      <c r="H17" s="23">
        <v>0.5</v>
      </c>
      <c r="I17" s="124" t="s">
        <v>3</v>
      </c>
      <c r="J17" s="124" t="s">
        <v>58</v>
      </c>
      <c r="K17" s="25" t="s">
        <v>20</v>
      </c>
      <c r="L17" s="18">
        <v>15</v>
      </c>
      <c r="M17" s="122">
        <v>1</v>
      </c>
      <c r="N17" s="125"/>
      <c r="O17" s="129"/>
      <c r="P17" s="18"/>
      <c r="Q17" s="122"/>
      <c r="R17" s="125"/>
      <c r="S17" s="129"/>
      <c r="T17" s="18"/>
      <c r="U17" s="122"/>
      <c r="V17" s="125"/>
      <c r="W17" s="129"/>
      <c r="X17" s="122"/>
      <c r="Y17" s="122"/>
      <c r="Z17" s="125"/>
      <c r="AA17" s="129"/>
    </row>
    <row r="18" spans="1:50" x14ac:dyDescent="0.25">
      <c r="A18" s="125">
        <v>8</v>
      </c>
      <c r="B18" s="126" t="s">
        <v>71</v>
      </c>
      <c r="C18" s="20">
        <v>23</v>
      </c>
      <c r="D18" s="127">
        <v>20</v>
      </c>
      <c r="E18" s="23">
        <v>3</v>
      </c>
      <c r="F18" s="20">
        <f t="shared" si="1"/>
        <v>1</v>
      </c>
      <c r="G18" s="128">
        <v>0.5</v>
      </c>
      <c r="H18" s="23">
        <v>0.5</v>
      </c>
      <c r="I18" s="124" t="s">
        <v>3</v>
      </c>
      <c r="J18" s="124" t="s">
        <v>60</v>
      </c>
      <c r="K18" s="25" t="s">
        <v>20</v>
      </c>
      <c r="L18" s="18">
        <v>20</v>
      </c>
      <c r="M18" s="122">
        <v>1.5</v>
      </c>
      <c r="N18" s="125"/>
      <c r="O18" s="129"/>
      <c r="P18" s="18"/>
      <c r="Q18" s="122"/>
      <c r="R18" s="125"/>
      <c r="S18" s="129"/>
      <c r="T18" s="18"/>
      <c r="U18" s="122"/>
      <c r="V18" s="125"/>
      <c r="W18" s="129"/>
      <c r="X18" s="122"/>
      <c r="Y18" s="122"/>
      <c r="Z18" s="125"/>
      <c r="AA18" s="129"/>
    </row>
    <row r="19" spans="1:50" x14ac:dyDescent="0.25">
      <c r="A19" s="125">
        <v>9</v>
      </c>
      <c r="B19" s="135" t="s">
        <v>91</v>
      </c>
      <c r="C19" s="136">
        <f>D19+E19</f>
        <v>6</v>
      </c>
      <c r="D19" s="137">
        <v>4</v>
      </c>
      <c r="E19" s="137">
        <v>2</v>
      </c>
      <c r="F19" s="137">
        <v>0.5</v>
      </c>
      <c r="G19" s="137">
        <v>0.25</v>
      </c>
      <c r="H19" s="138">
        <v>0.25</v>
      </c>
      <c r="I19" s="139" t="s">
        <v>3</v>
      </c>
      <c r="J19" s="140" t="s">
        <v>60</v>
      </c>
      <c r="K19" s="141" t="s">
        <v>20</v>
      </c>
      <c r="L19" s="139">
        <v>2</v>
      </c>
      <c r="M19" s="142">
        <v>0.25</v>
      </c>
      <c r="N19" s="142"/>
      <c r="O19" s="143"/>
      <c r="P19" s="139">
        <v>2</v>
      </c>
      <c r="Q19" s="142">
        <v>0.25</v>
      </c>
      <c r="R19" s="125"/>
      <c r="S19" s="129"/>
      <c r="T19" s="18"/>
      <c r="U19" s="122"/>
      <c r="V19" s="125"/>
      <c r="W19" s="129"/>
      <c r="X19" s="122"/>
      <c r="Y19" s="122"/>
      <c r="Z19" s="125"/>
      <c r="AA19" s="129"/>
    </row>
    <row r="20" spans="1:50" ht="16.5" thickBot="1" x14ac:dyDescent="0.3">
      <c r="A20" s="209" t="s">
        <v>24</v>
      </c>
      <c r="B20" s="210"/>
      <c r="C20" s="94">
        <f t="shared" ref="C20:H20" si="2">SUM(C11:C19)</f>
        <v>217</v>
      </c>
      <c r="D20" s="95">
        <f t="shared" si="2"/>
        <v>189</v>
      </c>
      <c r="E20" s="96">
        <f t="shared" si="2"/>
        <v>28</v>
      </c>
      <c r="F20" s="94">
        <f t="shared" si="2"/>
        <v>15</v>
      </c>
      <c r="G20" s="97">
        <f t="shared" si="2"/>
        <v>6.75</v>
      </c>
      <c r="H20" s="96">
        <f t="shared" si="2"/>
        <v>8.25</v>
      </c>
      <c r="I20" s="98" t="s">
        <v>4</v>
      </c>
      <c r="J20" s="98" t="s">
        <v>4</v>
      </c>
      <c r="K20" s="98" t="s">
        <v>4</v>
      </c>
      <c r="L20" s="94">
        <f t="shared" ref="L20:Q20" si="3">SUM(L11:L19)</f>
        <v>97</v>
      </c>
      <c r="M20" s="97">
        <f t="shared" si="3"/>
        <v>7.75</v>
      </c>
      <c r="N20" s="95">
        <f t="shared" si="3"/>
        <v>90</v>
      </c>
      <c r="O20" s="96">
        <f t="shared" si="3"/>
        <v>7.5</v>
      </c>
      <c r="P20" s="94">
        <f t="shared" si="3"/>
        <v>2</v>
      </c>
      <c r="Q20" s="97">
        <f t="shared" si="3"/>
        <v>0.25</v>
      </c>
      <c r="R20" s="95">
        <f t="shared" ref="R20:AA20" si="4">SUM(R11:R15)</f>
        <v>0</v>
      </c>
      <c r="S20" s="96">
        <f t="shared" si="4"/>
        <v>0</v>
      </c>
      <c r="T20" s="94">
        <f t="shared" si="4"/>
        <v>0</v>
      </c>
      <c r="U20" s="97">
        <f t="shared" si="4"/>
        <v>0</v>
      </c>
      <c r="V20" s="95">
        <f t="shared" si="4"/>
        <v>0</v>
      </c>
      <c r="W20" s="96">
        <f t="shared" si="4"/>
        <v>0</v>
      </c>
      <c r="X20" s="94">
        <f t="shared" si="4"/>
        <v>0</v>
      </c>
      <c r="Y20" s="97">
        <f t="shared" si="4"/>
        <v>0</v>
      </c>
      <c r="Z20" s="95">
        <f t="shared" si="4"/>
        <v>0</v>
      </c>
      <c r="AA20" s="96">
        <f t="shared" si="4"/>
        <v>0</v>
      </c>
    </row>
    <row r="21" spans="1:50" ht="18.75" customHeight="1" thickBot="1" x14ac:dyDescent="0.3">
      <c r="A21" s="211" t="s">
        <v>25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3"/>
    </row>
    <row r="22" spans="1:50" ht="31.5" customHeight="1" thickBot="1" x14ac:dyDescent="0.3">
      <c r="A22" s="8">
        <v>1</v>
      </c>
      <c r="B22" s="37" t="s">
        <v>26</v>
      </c>
      <c r="C22" s="38">
        <f>D22+E22</f>
        <v>25</v>
      </c>
      <c r="D22" s="39">
        <v>20</v>
      </c>
      <c r="E22" s="40">
        <v>5</v>
      </c>
      <c r="F22" s="38">
        <f t="shared" ref="F22:F25" si="5">G22+H22</f>
        <v>1.5</v>
      </c>
      <c r="G22" s="39">
        <v>1</v>
      </c>
      <c r="H22" s="40">
        <v>0.5</v>
      </c>
      <c r="I22" s="13" t="s">
        <v>3</v>
      </c>
      <c r="J22" s="36" t="s">
        <v>59</v>
      </c>
      <c r="K22" s="14" t="s">
        <v>21</v>
      </c>
      <c r="L22" s="8"/>
      <c r="M22" s="15"/>
      <c r="N22" s="16"/>
      <c r="O22" s="17"/>
      <c r="P22" s="8">
        <v>20</v>
      </c>
      <c r="Q22" s="15">
        <v>1.5</v>
      </c>
      <c r="R22" s="16"/>
      <c r="S22" s="17"/>
      <c r="T22" s="8"/>
      <c r="U22" s="15"/>
      <c r="V22" s="16"/>
      <c r="W22" s="17"/>
      <c r="X22" s="8"/>
      <c r="Y22" s="15"/>
      <c r="Z22" s="16"/>
      <c r="AA22" s="17"/>
    </row>
    <row r="23" spans="1:50" s="101" customFormat="1" ht="31.5" x14ac:dyDescent="0.25">
      <c r="A23" s="102">
        <v>2</v>
      </c>
      <c r="B23" s="103" t="s">
        <v>27</v>
      </c>
      <c r="C23" s="41">
        <f t="shared" ref="C23:C24" si="6">D23+E23</f>
        <v>25</v>
      </c>
      <c r="D23" s="42">
        <v>20</v>
      </c>
      <c r="E23" s="43">
        <v>5</v>
      </c>
      <c r="F23" s="41">
        <f t="shared" si="5"/>
        <v>1.5</v>
      </c>
      <c r="G23" s="42">
        <v>1</v>
      </c>
      <c r="H23" s="43">
        <v>0.5</v>
      </c>
      <c r="I23" s="104" t="s">
        <v>3</v>
      </c>
      <c r="J23" s="24" t="s">
        <v>60</v>
      </c>
      <c r="K23" s="105" t="s">
        <v>21</v>
      </c>
      <c r="L23" s="102"/>
      <c r="M23" s="106"/>
      <c r="N23" s="107"/>
      <c r="O23" s="108"/>
      <c r="P23" s="102">
        <v>20</v>
      </c>
      <c r="Q23" s="106">
        <v>1.5</v>
      </c>
      <c r="R23" s="107"/>
      <c r="S23" s="108"/>
      <c r="T23" s="102"/>
      <c r="U23" s="106"/>
      <c r="V23" s="107"/>
      <c r="W23" s="108"/>
      <c r="X23" s="102"/>
      <c r="Y23" s="106"/>
      <c r="Z23" s="107"/>
      <c r="AA23" s="108"/>
    </row>
    <row r="24" spans="1:50" ht="32.25" thickBot="1" x14ac:dyDescent="0.3">
      <c r="A24" s="4">
        <v>3</v>
      </c>
      <c r="B24" s="44" t="s">
        <v>28</v>
      </c>
      <c r="C24" s="45">
        <f t="shared" si="6"/>
        <v>25</v>
      </c>
      <c r="D24" s="46">
        <v>20</v>
      </c>
      <c r="E24" s="47">
        <v>5</v>
      </c>
      <c r="F24" s="45">
        <f t="shared" si="5"/>
        <v>1.5</v>
      </c>
      <c r="G24" s="46">
        <v>1</v>
      </c>
      <c r="H24" s="47">
        <v>0.5</v>
      </c>
      <c r="I24" s="33" t="s">
        <v>3</v>
      </c>
      <c r="J24" s="24" t="s">
        <v>60</v>
      </c>
      <c r="K24" s="34" t="s">
        <v>21</v>
      </c>
      <c r="L24" s="4"/>
      <c r="M24" s="5"/>
      <c r="N24" s="35"/>
      <c r="O24" s="6"/>
      <c r="P24" s="4">
        <v>20</v>
      </c>
      <c r="Q24" s="5">
        <v>1.5</v>
      </c>
      <c r="R24" s="35"/>
      <c r="S24" s="6"/>
      <c r="T24" s="4"/>
      <c r="U24" s="5"/>
      <c r="V24" s="35"/>
      <c r="W24" s="6"/>
      <c r="X24" s="4"/>
      <c r="Y24" s="5"/>
      <c r="Z24" s="35"/>
      <c r="AA24" s="6"/>
    </row>
    <row r="25" spans="1:50" x14ac:dyDescent="0.25">
      <c r="A25" s="214" t="s">
        <v>29</v>
      </c>
      <c r="B25" s="215"/>
      <c r="C25" s="48">
        <f>SUM(C22:C24)</f>
        <v>75</v>
      </c>
      <c r="D25" s="49">
        <f>SUM(D22:D24)</f>
        <v>60</v>
      </c>
      <c r="E25" s="50">
        <f>SUM(E22:E24)</f>
        <v>15</v>
      </c>
      <c r="F25" s="51">
        <f t="shared" si="5"/>
        <v>4.5</v>
      </c>
      <c r="G25" s="52">
        <f>SUM(G22:G24)</f>
        <v>3</v>
      </c>
      <c r="H25" s="12">
        <f>SUM(H22:H24)</f>
        <v>1.5</v>
      </c>
      <c r="I25" s="53" t="s">
        <v>4</v>
      </c>
      <c r="J25" s="53" t="s">
        <v>4</v>
      </c>
      <c r="K25" s="53" t="s">
        <v>4</v>
      </c>
      <c r="L25" s="48">
        <f t="shared" ref="L25:AA25" si="7">SUM(L22:L24)</f>
        <v>0</v>
      </c>
      <c r="M25" s="49">
        <f t="shared" si="7"/>
        <v>0</v>
      </c>
      <c r="N25" s="49">
        <f t="shared" si="7"/>
        <v>0</v>
      </c>
      <c r="O25" s="50">
        <f t="shared" si="7"/>
        <v>0</v>
      </c>
      <c r="P25" s="48">
        <f t="shared" si="7"/>
        <v>60</v>
      </c>
      <c r="Q25" s="49">
        <f t="shared" si="7"/>
        <v>4.5</v>
      </c>
      <c r="R25" s="49">
        <f t="shared" si="7"/>
        <v>0</v>
      </c>
      <c r="S25" s="50">
        <f t="shared" si="7"/>
        <v>0</v>
      </c>
      <c r="T25" s="48">
        <f t="shared" si="7"/>
        <v>0</v>
      </c>
      <c r="U25" s="49">
        <f t="shared" si="7"/>
        <v>0</v>
      </c>
      <c r="V25" s="49">
        <f t="shared" si="7"/>
        <v>0</v>
      </c>
      <c r="W25" s="50">
        <f t="shared" si="7"/>
        <v>0</v>
      </c>
      <c r="X25" s="48">
        <f t="shared" si="7"/>
        <v>0</v>
      </c>
      <c r="Y25" s="49">
        <f t="shared" si="7"/>
        <v>0</v>
      </c>
      <c r="Z25" s="49">
        <f t="shared" si="7"/>
        <v>0</v>
      </c>
      <c r="AA25" s="50">
        <f t="shared" si="7"/>
        <v>0</v>
      </c>
    </row>
    <row r="26" spans="1:50" ht="16.5" thickBot="1" x14ac:dyDescent="0.3">
      <c r="A26" s="216" t="s">
        <v>30</v>
      </c>
      <c r="B26" s="217"/>
      <c r="C26" s="54">
        <f>E26+D26</f>
        <v>25</v>
      </c>
      <c r="D26" s="31">
        <v>20</v>
      </c>
      <c r="E26" s="55">
        <v>5</v>
      </c>
      <c r="F26" s="7">
        <f>G26+H26</f>
        <v>1.5</v>
      </c>
      <c r="G26" s="31">
        <v>1</v>
      </c>
      <c r="H26" s="32">
        <v>0.5</v>
      </c>
      <c r="I26" s="33" t="s">
        <v>4</v>
      </c>
      <c r="J26" s="33" t="s">
        <v>4</v>
      </c>
      <c r="K26" s="33" t="s">
        <v>4</v>
      </c>
      <c r="L26" s="7"/>
      <c r="M26" s="31"/>
      <c r="N26" s="31"/>
      <c r="O26" s="32"/>
      <c r="P26" s="7">
        <v>20</v>
      </c>
      <c r="Q26" s="56">
        <v>1.5</v>
      </c>
      <c r="R26" s="31"/>
      <c r="S26" s="32"/>
      <c r="T26" s="7"/>
      <c r="U26" s="31"/>
      <c r="V26" s="31"/>
      <c r="W26" s="32"/>
      <c r="X26" s="7"/>
      <c r="Y26" s="31"/>
      <c r="Z26" s="31"/>
      <c r="AA26" s="32"/>
    </row>
    <row r="27" spans="1:50" ht="30" customHeight="1" thickBot="1" x14ac:dyDescent="0.3">
      <c r="A27" s="211" t="s">
        <v>31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3"/>
    </row>
    <row r="28" spans="1:50" x14ac:dyDescent="0.25">
      <c r="A28" s="57">
        <v>1</v>
      </c>
      <c r="B28" s="58" t="s">
        <v>72</v>
      </c>
      <c r="C28" s="48">
        <f t="shared" ref="C28" si="8">D28+E28</f>
        <v>68</v>
      </c>
      <c r="D28" s="49">
        <v>60</v>
      </c>
      <c r="E28" s="50">
        <v>8</v>
      </c>
      <c r="F28" s="48">
        <f>H28+G28</f>
        <v>4</v>
      </c>
      <c r="G28" s="11">
        <v>2</v>
      </c>
      <c r="H28" s="50">
        <v>2</v>
      </c>
      <c r="I28" s="53" t="s">
        <v>3</v>
      </c>
      <c r="J28" s="53" t="s">
        <v>61</v>
      </c>
      <c r="K28" s="59" t="s">
        <v>19</v>
      </c>
      <c r="L28" s="8"/>
      <c r="M28" s="60"/>
      <c r="N28" s="16">
        <v>15</v>
      </c>
      <c r="O28" s="17">
        <v>1</v>
      </c>
      <c r="P28" s="8"/>
      <c r="Q28" s="15"/>
      <c r="R28" s="16">
        <v>15</v>
      </c>
      <c r="S28" s="17">
        <v>1</v>
      </c>
      <c r="T28" s="61"/>
      <c r="U28" s="62"/>
      <c r="V28" s="16">
        <v>15</v>
      </c>
      <c r="W28" s="17">
        <v>1</v>
      </c>
      <c r="X28" s="8">
        <v>15</v>
      </c>
      <c r="Y28" s="15">
        <v>1</v>
      </c>
      <c r="Z28" s="16"/>
      <c r="AA28" s="17"/>
    </row>
    <row r="29" spans="1:50" ht="16.5" thickBot="1" x14ac:dyDescent="0.3">
      <c r="A29" s="173" t="s">
        <v>32</v>
      </c>
      <c r="B29" s="174"/>
      <c r="C29" s="63">
        <f t="shared" ref="C29:H29" si="9">SUM(C28:C28)</f>
        <v>68</v>
      </c>
      <c r="D29" s="64">
        <f t="shared" si="9"/>
        <v>60</v>
      </c>
      <c r="E29" s="65">
        <f t="shared" si="9"/>
        <v>8</v>
      </c>
      <c r="F29" s="63">
        <f t="shared" si="9"/>
        <v>4</v>
      </c>
      <c r="G29" s="66">
        <f t="shared" si="9"/>
        <v>2</v>
      </c>
      <c r="H29" s="65">
        <f t="shared" si="9"/>
        <v>2</v>
      </c>
      <c r="I29" s="33" t="s">
        <v>4</v>
      </c>
      <c r="J29" s="33" t="s">
        <v>4</v>
      </c>
      <c r="K29" s="33" t="s">
        <v>4</v>
      </c>
      <c r="L29" s="67">
        <f t="shared" ref="L29:Q29" si="10">SUM(L28:L28)</f>
        <v>0</v>
      </c>
      <c r="M29" s="64">
        <f t="shared" si="10"/>
        <v>0</v>
      </c>
      <c r="N29" s="66">
        <v>15</v>
      </c>
      <c r="O29" s="68">
        <v>1</v>
      </c>
      <c r="P29" s="67">
        <f t="shared" si="10"/>
        <v>0</v>
      </c>
      <c r="Q29" s="66">
        <f t="shared" si="10"/>
        <v>0</v>
      </c>
      <c r="R29" s="66">
        <v>15</v>
      </c>
      <c r="S29" s="68">
        <v>1</v>
      </c>
      <c r="T29" s="67">
        <f t="shared" ref="T29:X29" si="11">SUM(T28:T28)</f>
        <v>0</v>
      </c>
      <c r="U29" s="66">
        <f t="shared" si="11"/>
        <v>0</v>
      </c>
      <c r="V29" s="66">
        <v>15</v>
      </c>
      <c r="W29" s="68">
        <v>1</v>
      </c>
      <c r="X29" s="67">
        <f t="shared" si="11"/>
        <v>15</v>
      </c>
      <c r="Y29" s="66">
        <v>1</v>
      </c>
      <c r="Z29" s="66"/>
      <c r="AA29" s="68"/>
      <c r="AI29" s="132"/>
      <c r="AJ29" s="145"/>
      <c r="AK29" s="133"/>
      <c r="AL29" s="133"/>
      <c r="AM29" s="133"/>
      <c r="AN29" s="133"/>
      <c r="AO29" s="133"/>
      <c r="AP29" s="134"/>
      <c r="AQ29" s="146"/>
      <c r="AR29" s="147"/>
      <c r="AS29" s="134"/>
      <c r="AT29" s="134"/>
      <c r="AU29" s="134"/>
      <c r="AV29" s="134"/>
      <c r="AW29" s="134"/>
      <c r="AX29" s="134"/>
    </row>
    <row r="30" spans="1:50" ht="30" customHeight="1" thickBot="1" x14ac:dyDescent="0.3">
      <c r="A30" s="180" t="s">
        <v>33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2"/>
    </row>
    <row r="31" spans="1:50" x14ac:dyDescent="0.25">
      <c r="A31" s="183">
        <v>1</v>
      </c>
      <c r="B31" s="186" t="s">
        <v>73</v>
      </c>
      <c r="C31" s="189">
        <f>D31+E31</f>
        <v>150</v>
      </c>
      <c r="D31" s="192">
        <v>0</v>
      </c>
      <c r="E31" s="195">
        <v>150</v>
      </c>
      <c r="F31" s="198">
        <v>10</v>
      </c>
      <c r="G31" s="192">
        <v>0</v>
      </c>
      <c r="H31" s="195">
        <v>10</v>
      </c>
      <c r="I31" s="149" t="s">
        <v>3</v>
      </c>
      <c r="J31" s="149" t="s">
        <v>62</v>
      </c>
      <c r="K31" s="162" t="s">
        <v>19</v>
      </c>
      <c r="L31" s="165" t="s">
        <v>52</v>
      </c>
      <c r="M31" s="166"/>
      <c r="N31" s="166"/>
      <c r="O31" s="167"/>
      <c r="P31" s="165" t="s">
        <v>53</v>
      </c>
      <c r="Q31" s="166"/>
      <c r="R31" s="166"/>
      <c r="S31" s="167"/>
      <c r="T31" s="165" t="s">
        <v>54</v>
      </c>
      <c r="U31" s="166"/>
      <c r="V31" s="166"/>
      <c r="W31" s="167"/>
      <c r="X31" s="165" t="s">
        <v>55</v>
      </c>
      <c r="Y31" s="166"/>
      <c r="Z31" s="166"/>
      <c r="AA31" s="168"/>
    </row>
    <row r="32" spans="1:50" x14ac:dyDescent="0.25">
      <c r="A32" s="184"/>
      <c r="B32" s="187"/>
      <c r="C32" s="190"/>
      <c r="D32" s="193"/>
      <c r="E32" s="196"/>
      <c r="F32" s="199"/>
      <c r="G32" s="193"/>
      <c r="H32" s="196"/>
      <c r="I32" s="150"/>
      <c r="J32" s="150"/>
      <c r="K32" s="163"/>
      <c r="L32" s="177" t="s">
        <v>41</v>
      </c>
      <c r="M32" s="178"/>
      <c r="N32" s="178" t="s">
        <v>2</v>
      </c>
      <c r="O32" s="179"/>
      <c r="P32" s="177" t="s">
        <v>41</v>
      </c>
      <c r="Q32" s="178"/>
      <c r="R32" s="178" t="s">
        <v>2</v>
      </c>
      <c r="S32" s="179"/>
      <c r="T32" s="177" t="s">
        <v>41</v>
      </c>
      <c r="U32" s="178"/>
      <c r="V32" s="178" t="s">
        <v>2</v>
      </c>
      <c r="W32" s="179"/>
      <c r="X32" s="177" t="s">
        <v>41</v>
      </c>
      <c r="Y32" s="178"/>
      <c r="Z32" s="178" t="s">
        <v>2</v>
      </c>
      <c r="AA32" s="201"/>
    </row>
    <row r="33" spans="1:27" ht="16.5" thickBot="1" x14ac:dyDescent="0.3">
      <c r="A33" s="185"/>
      <c r="B33" s="188"/>
      <c r="C33" s="191"/>
      <c r="D33" s="194"/>
      <c r="E33" s="197"/>
      <c r="F33" s="200"/>
      <c r="G33" s="194"/>
      <c r="H33" s="197"/>
      <c r="I33" s="151"/>
      <c r="J33" s="151"/>
      <c r="K33" s="164"/>
      <c r="L33" s="170">
        <v>30</v>
      </c>
      <c r="M33" s="156"/>
      <c r="N33" s="156">
        <v>2</v>
      </c>
      <c r="O33" s="169"/>
      <c r="P33" s="170">
        <v>60</v>
      </c>
      <c r="Q33" s="156"/>
      <c r="R33" s="156">
        <v>4</v>
      </c>
      <c r="S33" s="169"/>
      <c r="T33" s="170">
        <v>60</v>
      </c>
      <c r="U33" s="156"/>
      <c r="V33" s="156">
        <v>4</v>
      </c>
      <c r="W33" s="169"/>
      <c r="X33" s="170"/>
      <c r="Y33" s="156"/>
      <c r="Z33" s="156"/>
      <c r="AA33" s="157"/>
    </row>
    <row r="34" spans="1:27" x14ac:dyDescent="0.25">
      <c r="A34" s="175" t="s">
        <v>34</v>
      </c>
      <c r="B34" s="176"/>
      <c r="C34" s="69">
        <f>C20+C25+C29+C31</f>
        <v>510</v>
      </c>
      <c r="D34" s="70">
        <f>D20+D25+D29</f>
        <v>309</v>
      </c>
      <c r="E34" s="71">
        <f>E20+E25+E29+E31</f>
        <v>201</v>
      </c>
      <c r="F34" s="72">
        <f>F20+F25+F29+F31</f>
        <v>33.5</v>
      </c>
      <c r="G34" s="73">
        <f>G20+G25+G29+G31</f>
        <v>11.75</v>
      </c>
      <c r="H34" s="71">
        <f>H20+H25+H29+H31</f>
        <v>21.75</v>
      </c>
      <c r="I34" s="74" t="s">
        <v>5</v>
      </c>
      <c r="J34" s="74" t="s">
        <v>4</v>
      </c>
      <c r="K34" s="74" t="s">
        <v>5</v>
      </c>
      <c r="L34" s="158">
        <f>L20+N20+N25+N29+L33</f>
        <v>232</v>
      </c>
      <c r="M34" s="159"/>
      <c r="N34" s="160">
        <f>+M20+O20+M25+O25+M28+O28+N33</f>
        <v>18.25</v>
      </c>
      <c r="O34" s="161"/>
      <c r="P34" s="158">
        <f>P20+R20+P25+R25+P29+R29+P33</f>
        <v>137</v>
      </c>
      <c r="Q34" s="159"/>
      <c r="R34" s="160">
        <f>Q20+S20+Q25+S25+Q29+S29+R33</f>
        <v>9.75</v>
      </c>
      <c r="S34" s="161"/>
      <c r="T34" s="158">
        <f>T20+V20+T25+V25+T29+V29+T33</f>
        <v>75</v>
      </c>
      <c r="U34" s="159"/>
      <c r="V34" s="160">
        <f>U20+W20+U25+W25+U29+W29+V33</f>
        <v>5</v>
      </c>
      <c r="W34" s="161"/>
      <c r="X34" s="158">
        <f>X20+Z20+X25+Z25+X29+Z29+X33</f>
        <v>15</v>
      </c>
      <c r="Y34" s="159"/>
      <c r="Z34" s="160">
        <f>Y20+AA20+Y25+AA25+Y29+AA29+Z33</f>
        <v>1</v>
      </c>
      <c r="AA34" s="161"/>
    </row>
    <row r="35" spans="1:27" ht="32.25" thickBot="1" x14ac:dyDescent="0.3">
      <c r="A35" s="173" t="s">
        <v>35</v>
      </c>
      <c r="B35" s="174"/>
      <c r="C35" s="75">
        <f t="shared" ref="C35:H35" si="12">C26</f>
        <v>25</v>
      </c>
      <c r="D35" s="76">
        <f t="shared" si="12"/>
        <v>20</v>
      </c>
      <c r="E35" s="77">
        <f t="shared" si="12"/>
        <v>5</v>
      </c>
      <c r="F35" s="75">
        <f t="shared" si="12"/>
        <v>1.5</v>
      </c>
      <c r="G35" s="76">
        <f t="shared" si="12"/>
        <v>1</v>
      </c>
      <c r="H35" s="77">
        <f t="shared" si="12"/>
        <v>0.5</v>
      </c>
      <c r="I35" s="78" t="s">
        <v>7</v>
      </c>
      <c r="J35" s="78" t="s">
        <v>4</v>
      </c>
      <c r="K35" s="34" t="s">
        <v>21</v>
      </c>
      <c r="L35" s="154">
        <v>0</v>
      </c>
      <c r="M35" s="155"/>
      <c r="N35" s="152">
        <v>0</v>
      </c>
      <c r="O35" s="153"/>
      <c r="P35" s="154">
        <f>P26</f>
        <v>20</v>
      </c>
      <c r="Q35" s="155"/>
      <c r="R35" s="152">
        <f>Q26</f>
        <v>1.5</v>
      </c>
      <c r="S35" s="153"/>
      <c r="T35" s="154">
        <v>0</v>
      </c>
      <c r="U35" s="155"/>
      <c r="V35" s="152">
        <v>0</v>
      </c>
      <c r="W35" s="153"/>
      <c r="X35" s="154">
        <v>0</v>
      </c>
      <c r="Y35" s="155"/>
      <c r="Z35" s="152">
        <v>0</v>
      </c>
      <c r="AA35" s="153"/>
    </row>
    <row r="36" spans="1:27" ht="30" customHeight="1" thickBot="1" x14ac:dyDescent="0.3">
      <c r="A36" s="79" t="s">
        <v>6</v>
      </c>
      <c r="B36" s="117" t="s">
        <v>56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2"/>
    </row>
    <row r="37" spans="1:27" ht="16.5" thickBot="1" x14ac:dyDescent="0.3">
      <c r="A37" s="80">
        <v>1</v>
      </c>
      <c r="B37" s="116" t="s">
        <v>74</v>
      </c>
      <c r="C37" s="69">
        <v>4</v>
      </c>
      <c r="D37" s="81">
        <v>4</v>
      </c>
      <c r="E37" s="71">
        <v>0</v>
      </c>
      <c r="F37" s="69" t="s">
        <v>4</v>
      </c>
      <c r="G37" s="81" t="s">
        <v>4</v>
      </c>
      <c r="H37" s="82" t="s">
        <v>4</v>
      </c>
      <c r="I37" s="74" t="s">
        <v>3</v>
      </c>
      <c r="J37" s="74" t="s">
        <v>60</v>
      </c>
      <c r="K37" s="74" t="s">
        <v>20</v>
      </c>
      <c r="L37" s="83">
        <v>4</v>
      </c>
      <c r="M37" s="73" t="s">
        <v>4</v>
      </c>
      <c r="N37" s="84"/>
      <c r="O37" s="85"/>
      <c r="P37" s="86"/>
      <c r="Q37" s="84"/>
      <c r="R37" s="84"/>
      <c r="S37" s="85"/>
      <c r="T37" s="86"/>
      <c r="U37" s="84"/>
      <c r="V37" s="84"/>
      <c r="W37" s="85"/>
      <c r="X37" s="87"/>
      <c r="Y37" s="88"/>
      <c r="Z37" s="84"/>
      <c r="AA37" s="85"/>
    </row>
    <row r="38" spans="1:27" ht="16.5" thickBot="1" x14ac:dyDescent="0.3">
      <c r="A38" s="89">
        <v>2</v>
      </c>
      <c r="B38" s="90" t="s">
        <v>75</v>
      </c>
      <c r="C38" s="63">
        <v>27</v>
      </c>
      <c r="D38" s="64">
        <v>27</v>
      </c>
      <c r="E38" s="65">
        <v>0</v>
      </c>
      <c r="F38" s="63" t="s">
        <v>4</v>
      </c>
      <c r="G38" s="64" t="s">
        <v>4</v>
      </c>
      <c r="H38" s="65" t="s">
        <v>4</v>
      </c>
      <c r="I38" s="78" t="s">
        <v>7</v>
      </c>
      <c r="J38" s="36" t="s">
        <v>59</v>
      </c>
      <c r="K38" s="78" t="s">
        <v>20</v>
      </c>
      <c r="L38" s="63"/>
      <c r="M38" s="64"/>
      <c r="N38" s="64">
        <v>27</v>
      </c>
      <c r="O38" s="65" t="s">
        <v>4</v>
      </c>
      <c r="P38" s="91"/>
      <c r="Q38" s="92"/>
      <c r="R38" s="92"/>
      <c r="S38" s="93"/>
      <c r="T38" s="91"/>
      <c r="U38" s="92"/>
      <c r="V38" s="92"/>
      <c r="W38" s="93"/>
      <c r="X38" s="91"/>
      <c r="Y38" s="92"/>
      <c r="Z38" s="92"/>
      <c r="AA38" s="93"/>
    </row>
    <row r="39" spans="1:27" x14ac:dyDescent="0.25">
      <c r="A39" s="112"/>
      <c r="B39" s="112"/>
      <c r="C39" s="113"/>
      <c r="D39" s="112"/>
      <c r="E39" s="11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109" customFormat="1" x14ac:dyDescent="0.25">
      <c r="A40" s="114" t="s">
        <v>36</v>
      </c>
      <c r="B40" s="114"/>
      <c r="C40" s="115"/>
      <c r="D40" s="114"/>
      <c r="E40" s="114"/>
      <c r="J40" s="121"/>
    </row>
    <row r="41" spans="1:27" s="109" customFormat="1" x14ac:dyDescent="0.25">
      <c r="A41" s="114" t="s">
        <v>37</v>
      </c>
      <c r="B41" s="114"/>
      <c r="C41" s="115"/>
      <c r="D41" s="114"/>
      <c r="E41" s="114"/>
    </row>
    <row r="42" spans="1:27" x14ac:dyDescent="0.25">
      <c r="A42" s="112"/>
      <c r="B42" s="112"/>
      <c r="C42" s="112"/>
      <c r="D42" s="112"/>
      <c r="E42" s="10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12" t="s">
        <v>38</v>
      </c>
      <c r="B43" s="112"/>
      <c r="C43" s="112"/>
      <c r="D43" s="112"/>
      <c r="E43" s="10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12" t="s">
        <v>63</v>
      </c>
      <c r="B44" s="112"/>
      <c r="C44" s="112"/>
      <c r="D44" s="112"/>
      <c r="E44" s="10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01"/>
      <c r="B45" s="114"/>
      <c r="C45" s="101"/>
      <c r="D45" s="101"/>
      <c r="E45" s="101"/>
    </row>
    <row r="46" spans="1:27" x14ac:dyDescent="0.25">
      <c r="B46" s="109" t="s">
        <v>39</v>
      </c>
    </row>
    <row r="47" spans="1:27" ht="31.5" x14ac:dyDescent="0.25">
      <c r="B47" s="144" t="s">
        <v>92</v>
      </c>
    </row>
    <row r="48" spans="1:27" x14ac:dyDescent="0.25">
      <c r="B48" s="109" t="s">
        <v>76</v>
      </c>
      <c r="C48" s="120"/>
    </row>
    <row r="49" spans="2:7" x14ac:dyDescent="0.25">
      <c r="B49" s="109" t="s">
        <v>77</v>
      </c>
      <c r="C49" s="120"/>
      <c r="G49" s="99"/>
    </row>
    <row r="50" spans="2:7" x14ac:dyDescent="0.25">
      <c r="B50" s="111" t="s">
        <v>78</v>
      </c>
      <c r="C50" s="120"/>
      <c r="G50" s="99"/>
    </row>
    <row r="51" spans="2:7" s="100" customFormat="1" x14ac:dyDescent="0.25">
      <c r="B51" s="118" t="s">
        <v>79</v>
      </c>
      <c r="C51" s="120"/>
    </row>
    <row r="52" spans="2:7" x14ac:dyDescent="0.25">
      <c r="B52" s="110" t="s">
        <v>51</v>
      </c>
    </row>
    <row r="53" spans="2:7" x14ac:dyDescent="0.25">
      <c r="B53" s="109" t="s">
        <v>80</v>
      </c>
      <c r="C53" s="120"/>
    </row>
    <row r="54" spans="2:7" x14ac:dyDescent="0.25">
      <c r="B54" s="111" t="s">
        <v>81</v>
      </c>
      <c r="C54" s="120"/>
    </row>
    <row r="55" spans="2:7" x14ac:dyDescent="0.25">
      <c r="B55" s="109" t="s">
        <v>82</v>
      </c>
      <c r="C55" s="120"/>
    </row>
    <row r="56" spans="2:7" x14ac:dyDescent="0.25">
      <c r="B56" s="110" t="s">
        <v>93</v>
      </c>
      <c r="C56" s="120"/>
    </row>
    <row r="57" spans="2:7" ht="31.5" x14ac:dyDescent="0.25">
      <c r="B57" s="118" t="s">
        <v>83</v>
      </c>
      <c r="C57" s="120"/>
    </row>
    <row r="58" spans="2:7" x14ac:dyDescent="0.25">
      <c r="B58" s="109" t="s">
        <v>84</v>
      </c>
      <c r="C58" s="120"/>
    </row>
    <row r="59" spans="2:7" x14ac:dyDescent="0.25">
      <c r="B59" s="111" t="s">
        <v>85</v>
      </c>
      <c r="C59" s="120"/>
    </row>
    <row r="60" spans="2:7" x14ac:dyDescent="0.25">
      <c r="B60" s="119" t="s">
        <v>86</v>
      </c>
      <c r="C60" s="120"/>
    </row>
    <row r="61" spans="2:7" x14ac:dyDescent="0.25">
      <c r="B61" s="111" t="s">
        <v>87</v>
      </c>
      <c r="C61" s="120"/>
    </row>
    <row r="62" spans="2:7" x14ac:dyDescent="0.25">
      <c r="B62" s="111" t="s">
        <v>88</v>
      </c>
      <c r="C62" s="120"/>
    </row>
    <row r="63" spans="2:7" x14ac:dyDescent="0.25">
      <c r="B63" s="109" t="s">
        <v>94</v>
      </c>
    </row>
    <row r="64" spans="2:7" x14ac:dyDescent="0.25">
      <c r="B64" s="109" t="s">
        <v>95</v>
      </c>
    </row>
  </sheetData>
  <mergeCells count="83">
    <mergeCell ref="K7:K9"/>
    <mergeCell ref="L7:O7"/>
    <mergeCell ref="P7:S7"/>
    <mergeCell ref="T7:W7"/>
    <mergeCell ref="A7:A9"/>
    <mergeCell ref="B7:B9"/>
    <mergeCell ref="C7:E7"/>
    <mergeCell ref="F7:H7"/>
    <mergeCell ref="I7:I9"/>
    <mergeCell ref="C8:C9"/>
    <mergeCell ref="D8:D9"/>
    <mergeCell ref="E8:E9"/>
    <mergeCell ref="F8:F9"/>
    <mergeCell ref="N8:O8"/>
    <mergeCell ref="P8:Q8"/>
    <mergeCell ref="J7:J9"/>
    <mergeCell ref="Z8:AA8"/>
    <mergeCell ref="X7:AA7"/>
    <mergeCell ref="A29:B29"/>
    <mergeCell ref="R8:S8"/>
    <mergeCell ref="T8:U8"/>
    <mergeCell ref="V8:W8"/>
    <mergeCell ref="X8:Y8"/>
    <mergeCell ref="A20:B20"/>
    <mergeCell ref="A21:AA21"/>
    <mergeCell ref="A25:B25"/>
    <mergeCell ref="A26:B26"/>
    <mergeCell ref="A27:AA27"/>
    <mergeCell ref="A10:AA10"/>
    <mergeCell ref="G8:G9"/>
    <mergeCell ref="H8:H9"/>
    <mergeCell ref="L8:M8"/>
    <mergeCell ref="A30:AA30"/>
    <mergeCell ref="A31:A33"/>
    <mergeCell ref="B31:B33"/>
    <mergeCell ref="C31:C33"/>
    <mergeCell ref="D31:D33"/>
    <mergeCell ref="E31:E33"/>
    <mergeCell ref="F31:F33"/>
    <mergeCell ref="G31:G33"/>
    <mergeCell ref="H31:H33"/>
    <mergeCell ref="I31:I33"/>
    <mergeCell ref="V32:W32"/>
    <mergeCell ref="X32:Y32"/>
    <mergeCell ref="Z32:AA32"/>
    <mergeCell ref="L33:M33"/>
    <mergeCell ref="N33:O33"/>
    <mergeCell ref="P33:Q33"/>
    <mergeCell ref="V33:W33"/>
    <mergeCell ref="X33:Y33"/>
    <mergeCell ref="L32:M32"/>
    <mergeCell ref="N32:O32"/>
    <mergeCell ref="P32:Q32"/>
    <mergeCell ref="R32:S32"/>
    <mergeCell ref="T32:U32"/>
    <mergeCell ref="A34:B34"/>
    <mergeCell ref="L34:M34"/>
    <mergeCell ref="N34:O34"/>
    <mergeCell ref="P34:Q34"/>
    <mergeCell ref="R34:S34"/>
    <mergeCell ref="C36:AA36"/>
    <mergeCell ref="A35:B35"/>
    <mergeCell ref="L35:M35"/>
    <mergeCell ref="N35:O35"/>
    <mergeCell ref="P35:Q35"/>
    <mergeCell ref="R35:S35"/>
    <mergeCell ref="T35:U35"/>
    <mergeCell ref="J31:J33"/>
    <mergeCell ref="V35:W35"/>
    <mergeCell ref="X35:Y35"/>
    <mergeCell ref="Z35:AA35"/>
    <mergeCell ref="Z33:AA33"/>
    <mergeCell ref="T34:U34"/>
    <mergeCell ref="V34:W34"/>
    <mergeCell ref="X34:Y34"/>
    <mergeCell ref="Z34:AA34"/>
    <mergeCell ref="K31:K33"/>
    <mergeCell ref="L31:O31"/>
    <mergeCell ref="P31:S31"/>
    <mergeCell ref="T31:W31"/>
    <mergeCell ref="X31:AA31"/>
    <mergeCell ref="R33:S33"/>
    <mergeCell ref="T33:U3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ignoredErrors>
    <ignoredError sqref="F25 D34 R34 V34 T34 X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6</vt:i4>
      </vt:variant>
    </vt:vector>
  </HeadingPairs>
  <TitlesOfParts>
    <vt:vector size="7" baseType="lpstr">
      <vt:lpstr>Arkusz1</vt:lpstr>
      <vt:lpstr>Arkusz1!_Hlk8876867</vt:lpstr>
      <vt:lpstr>Arkusz1!_Hlk9244868</vt:lpstr>
      <vt:lpstr>Arkusz1!_Hlk9244881</vt:lpstr>
      <vt:lpstr>Arkusz1!_Hlk9244900</vt:lpstr>
      <vt:lpstr>Arkusz1!_Hlk9244913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</dc:creator>
  <cp:lastModifiedBy>Zofia Konopka</cp:lastModifiedBy>
  <cp:lastPrinted>2025-01-30T11:40:35Z</cp:lastPrinted>
  <dcterms:created xsi:type="dcterms:W3CDTF">2019-05-19T13:49:12Z</dcterms:created>
  <dcterms:modified xsi:type="dcterms:W3CDTF">2025-03-03T09:14:36Z</dcterms:modified>
</cp:coreProperties>
</file>