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ofia Konopka\Downloads\"/>
    </mc:Choice>
  </mc:AlternateContent>
  <xr:revisionPtr revIDLastSave="0" documentId="8_{E1F5E3A3-4C44-4ACF-B4AA-1CDCE1D23E6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C9" i="1"/>
  <c r="C19" i="1" s="1"/>
  <c r="G31" i="1" s="1"/>
  <c r="H30" i="1"/>
  <c r="D9" i="1"/>
  <c r="D19" i="1" s="1"/>
  <c r="H31" i="1" s="1"/>
  <c r="B13" i="1"/>
  <c r="B12" i="1"/>
  <c r="F7" i="1"/>
  <c r="F8" i="1"/>
  <c r="F16" i="1"/>
  <c r="F28" i="1"/>
  <c r="F26" i="1"/>
  <c r="F24" i="1"/>
  <c r="F23" i="1"/>
  <c r="F17" i="1"/>
</calcChain>
</file>

<file path=xl/sharedStrings.xml><?xml version="1.0" encoding="utf-8"?>
<sst xmlns="http://schemas.openxmlformats.org/spreadsheetml/2006/main" count="97" uniqueCount="70">
  <si>
    <t>L.p.</t>
  </si>
  <si>
    <t xml:space="preserve">Rodzaj planowanego wpływu Funduszu </t>
  </si>
  <si>
    <t>Rodzaj planowanego wydatku Funduszu</t>
  </si>
  <si>
    <t>1.</t>
  </si>
  <si>
    <t>Wysokość rocznego odpisu od planowanych rocznych wynagrodzeń osobowych pracowników Uczelni</t>
  </si>
  <si>
    <t>Wysokość środków przeznaczonych na Fundusz Socjalny 
(suma poz. 1.1. - 1.4.), w tym środki przeznaczone na:</t>
  </si>
  <si>
    <t>2.</t>
  </si>
  <si>
    <t>Wysokość rocznego odpisu wynikająca z liczby byłych pracowników Uczelni</t>
  </si>
  <si>
    <t>1.1.</t>
  </si>
  <si>
    <t>Łączna wysokość odpisu (suma poz. 1.-2 .)</t>
  </si>
  <si>
    <t>1.2.</t>
  </si>
  <si>
    <t>3.</t>
  </si>
  <si>
    <t>1.3.</t>
  </si>
  <si>
    <t>3.1.</t>
  </si>
  <si>
    <t>1.4.</t>
  </si>
  <si>
    <t>3.2.</t>
  </si>
  <si>
    <t>Wysokość środków przeznaczonych na Fundusz Mieszkaniowy (suma poz. 2.1. - 2.3.), w tym środki przeznaczone na:</t>
  </si>
  <si>
    <t>3.3.</t>
  </si>
  <si>
    <t>2.1.</t>
  </si>
  <si>
    <t>pożyczki remontowe</t>
  </si>
  <si>
    <t>4.</t>
  </si>
  <si>
    <t>2.2.</t>
  </si>
  <si>
    <t>5.</t>
  </si>
  <si>
    <t>6.</t>
  </si>
  <si>
    <t>pożyczki budowlane</t>
  </si>
  <si>
    <t>7.</t>
  </si>
  <si>
    <t>8.</t>
  </si>
  <si>
    <t>9.</t>
  </si>
  <si>
    <t>Wysokość niewykorzystanych środków w roku poprzednim</t>
  </si>
  <si>
    <t>10.</t>
  </si>
  <si>
    <t>3.4.</t>
  </si>
  <si>
    <t xml:space="preserve"> </t>
  </si>
  <si>
    <t>Razem wpływy</t>
  </si>
  <si>
    <t>3.5.</t>
  </si>
  <si>
    <t>3.6.</t>
  </si>
  <si>
    <t>Informacje uzupełniające</t>
  </si>
  <si>
    <t>Wysokość długoterminowych należności wobec Funduszu wynikająca z zaangażowania środków Funduszu Mieszkaniowego w udzielone pożyczki, według stanu na dzień 31 grudnia roku poprzedniego</t>
  </si>
  <si>
    <t>4.1.</t>
  </si>
  <si>
    <t>4.2.</t>
  </si>
  <si>
    <t xml:space="preserve"> 5.</t>
  </si>
  <si>
    <t xml:space="preserve">Liczba emerytów i rencistów wg stanu na dzień 31 grudnia </t>
  </si>
  <si>
    <r>
      <t>Sporządził ………………………………………………………….</t>
    </r>
    <r>
      <rPr>
        <sz val="8"/>
        <color indexed="8"/>
        <rFont val="Calibri"/>
        <family val="2"/>
        <charset val="238"/>
      </rPr>
      <t xml:space="preserve"> </t>
    </r>
  </si>
  <si>
    <r>
      <t>Data: …………….</t>
    </r>
    <r>
      <rPr>
        <sz val="8"/>
        <color indexed="8"/>
        <rFont val="Calibri"/>
        <family val="2"/>
        <charset val="238"/>
      </rPr>
      <t xml:space="preserve"> </t>
    </r>
  </si>
  <si>
    <t>Razem wydatki</t>
  </si>
  <si>
    <t>Pozostałe środki</t>
  </si>
  <si>
    <t>Wysokość planowanych przychodów z tytułu odsetek od udzielonych pożyczek w danym roku</t>
  </si>
  <si>
    <t xml:space="preserve">Liczba pracowników wg stanu na dzień 31 grudnia </t>
  </si>
  <si>
    <t>Liczba osób dodatkowo objętych opieką wg stanu na dzień 31 grudnia</t>
  </si>
  <si>
    <t>Wykość należności wobec Funduszu z tytułu dzierżawy, sprzedaży bądź likwidacji środków trwałych służących działalności socjalnej i przeznaczonych na odtworzenie zakładowych obiektów socjalnych</t>
  </si>
  <si>
    <t>Darowizny oraz zapisy osób fizycznych i prawnych</t>
  </si>
  <si>
    <t>karnety sportowe</t>
  </si>
  <si>
    <t>wycieczki krajowe i zagraniczne</t>
  </si>
  <si>
    <t>OW w Sząbruku Sile</t>
  </si>
  <si>
    <t>OW w Bałdach</t>
  </si>
  <si>
    <t>umowy zlecenia i umowy o dzieło (konto 851-xx-3017)</t>
  </si>
  <si>
    <t>działalność kulturalną (konto 851-xx-3020)</t>
  </si>
  <si>
    <t>Wysokość wpłat wynikających z odpłatnego wykorzystania zakładowych obiektów socjalnych (suma poz. 3.1. - 3.2.), w tym:</t>
  </si>
  <si>
    <t xml:space="preserve">Wpływy z opłat uzyskanych za działalność kulturalną i sportowo-rekrecayjno-rehabilitacyjną </t>
  </si>
  <si>
    <t>Wysokość pozostałych wpływów Funduszu, m.in. odsetki bankowe (konto 851-xx-2099)</t>
  </si>
  <si>
    <t>dofinansowanie leczenia sanatoryjnego lub uczestnictwa w turnusie rehabilitacyjnym (konto 851-xx-3012)</t>
  </si>
  <si>
    <t>zapomogi (konto 8851-xx-3013)</t>
  </si>
  <si>
    <t>Wysokość środków przeznaczonych na Fundusz Kulturalny i Sportowo-Rekreacyjno-Rehabilitacyjny  (suma poz. 3.1. - 3.6.), w tym wydatki na:</t>
  </si>
  <si>
    <t>Wysokość środków przeznaczonych na Fundusz Obiektów Socjalnych (suma poz. 4.1-4.2), w tym wydatki na:</t>
  </si>
  <si>
    <t>Wydatki Baccalarium (konto 851-xx-3005)</t>
  </si>
  <si>
    <t>Ubezpieczenie majatku ( konto 851-xx-3018)</t>
  </si>
  <si>
    <t>Plan roczny/kwota w złotych</t>
  </si>
  <si>
    <t>Wykonanie/kwota w złotych</t>
  </si>
  <si>
    <t>Plan/kwota w złotych</t>
  </si>
  <si>
    <t>Załącznik Nr 2 do Regulaminu ZFŚS</t>
  </si>
  <si>
    <t>Sprawozdaie roczne z gospodarowania środkami ZFŚS za rok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</si>
</sst>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8"/>
      <color rgb="FFFF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b/>
      <sz val="8"/>
      <color rgb="FFFFFF00"/>
      <name val="Calibri"/>
      <family val="2"/>
      <charset val="238"/>
    </font>
    <font>
      <b/>
      <sz val="8"/>
      <name val="Calibri"/>
      <family val="2"/>
      <charset val="238"/>
    </font>
    <font>
      <b/>
      <i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2" fillId="3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4" fillId="0" borderId="1" xfId="1" applyNumberFormat="1" applyFont="1" applyBorder="1" applyAlignment="1">
      <alignment horizontal="left" vertical="center" wrapText="1"/>
    </xf>
    <xf numFmtId="44" fontId="6" fillId="3" borderId="1" xfId="1" applyNumberFormat="1" applyFont="1" applyFill="1" applyBorder="1" applyAlignment="1">
      <alignment horizontal="left" vertical="center" wrapText="1"/>
    </xf>
    <xf numFmtId="44" fontId="2" fillId="0" borderId="1" xfId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44" fontId="2" fillId="4" borderId="1" xfId="1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4" fontId="15" fillId="4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4" fontId="2" fillId="3" borderId="1" xfId="1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44" fontId="2" fillId="3" borderId="3" xfId="1" applyNumberFormat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 wrapText="1" indent="1"/>
    </xf>
    <xf numFmtId="44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" xfId="0" applyBorder="1"/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4" fontId="12" fillId="3" borderId="3" xfId="0" applyNumberFormat="1" applyFont="1" applyFill="1" applyBorder="1" applyAlignment="1">
      <alignment horizontal="center" vertical="center" wrapText="1"/>
    </xf>
    <xf numFmtId="44" fontId="12" fillId="3" borderId="4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2273174</xdr:colOff>
      <xdr:row>33</xdr:row>
      <xdr:rowOff>141986</xdr:rowOff>
    </xdr:from>
    <xdr:to>
      <xdr:col>6</xdr:col>
      <xdr:colOff>779450</xdr:colOff>
      <xdr:row>37</xdr:row>
      <xdr:rowOff>127970</xdr:rowOff>
    </xdr:to>
    <xdr:sp macro="" textlink="">
      <xdr:nvSpPr>
        <xdr:cNvPr id="2" name="Pole tekstowe 2">
          <a:extLst>
            <a:ext uri="{FF2B5EF4-FFF2-40B4-BE49-F238E27FC236}">
              <a16:creationId xmlns:a16="http://schemas.microsoft.com/office/drawing/2014/main" id="{CD6D459A-6BE3-4367-A7A7-711422B652B5}"/>
            </a:ext>
          </a:extLst>
        </xdr:cNvPr>
        <xdr:cNvSpPr txBox="1">
          <a:spLocks noChangeArrowheads="1"/>
        </xdr:cNvSpPr>
      </xdr:nvSpPr>
      <xdr:spPr bwMode="auto">
        <a:xfrm>
          <a:off x="7991082" y="7529314"/>
          <a:ext cx="1432124" cy="70726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l-PL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Zatwierdził …………………………………………………………................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topLeftCell="B1" zoomScale="131" zoomScaleNormal="131" workbookViewId="0">
      <selection activeCell="E2" sqref="E2:H2"/>
    </sheetView>
  </sheetViews>
  <sheetFormatPr defaultRowHeight="15" x14ac:dyDescent="0.25"/>
  <cols>
    <col min="1" max="1" width="4.5703125" style="9" customWidth="1"/>
    <col min="2" max="2" width="45.7109375" style="9" customWidth="1"/>
    <col min="3" max="3" width="14.7109375" style="9" customWidth="1"/>
    <col min="4" max="4" width="13.85546875" style="9" customWidth="1"/>
    <col min="5" max="5" width="4.5703125" style="9" bestFit="1" customWidth="1"/>
    <col min="6" max="6" width="42.7109375" style="9" customWidth="1"/>
    <col min="7" max="7" width="13.28515625" style="9" customWidth="1"/>
    <col min="8" max="8" width="13.85546875" style="9" customWidth="1"/>
  </cols>
  <sheetData>
    <row r="1" spans="1:8" x14ac:dyDescent="0.25">
      <c r="H1" s="13"/>
    </row>
    <row r="2" spans="1:8" ht="15" customHeight="1" x14ac:dyDescent="0.25">
      <c r="C2" s="14"/>
      <c r="E2" s="49" t="s">
        <v>68</v>
      </c>
      <c r="F2" s="49"/>
      <c r="G2" s="49"/>
      <c r="H2" s="49"/>
    </row>
    <row r="3" spans="1:8" x14ac:dyDescent="0.25">
      <c r="A3" s="11" t="s">
        <v>69</v>
      </c>
      <c r="B3" s="11"/>
      <c r="C3" s="11"/>
      <c r="D3" s="11"/>
      <c r="E3" s="11"/>
      <c r="F3" s="11"/>
      <c r="G3" s="11"/>
      <c r="H3" s="11"/>
    </row>
    <row r="4" spans="1:8" x14ac:dyDescent="0.25">
      <c r="A4" s="43" t="s">
        <v>0</v>
      </c>
      <c r="B4" s="43" t="s">
        <v>1</v>
      </c>
      <c r="C4" s="46" t="s">
        <v>65</v>
      </c>
      <c r="D4" s="46" t="s">
        <v>66</v>
      </c>
      <c r="E4" s="43" t="s">
        <v>0</v>
      </c>
      <c r="F4" s="44" t="s">
        <v>2</v>
      </c>
      <c r="G4" s="46" t="s">
        <v>65</v>
      </c>
      <c r="H4" s="46" t="s">
        <v>66</v>
      </c>
    </row>
    <row r="5" spans="1:8" x14ac:dyDescent="0.25">
      <c r="A5" s="43"/>
      <c r="B5" s="43"/>
      <c r="C5" s="47"/>
      <c r="D5" s="47"/>
      <c r="E5" s="43"/>
      <c r="F5" s="44"/>
      <c r="G5" s="47"/>
      <c r="H5" s="47"/>
    </row>
    <row r="6" spans="1:8" ht="22.5" x14ac:dyDescent="0.25">
      <c r="A6" s="2" t="s">
        <v>3</v>
      </c>
      <c r="B6" s="15" t="s">
        <v>4</v>
      </c>
      <c r="C6" s="33"/>
      <c r="D6" s="21"/>
      <c r="E6" s="2" t="s">
        <v>3</v>
      </c>
      <c r="F6" s="15" t="s">
        <v>5</v>
      </c>
      <c r="G6" s="33"/>
      <c r="H6" s="23"/>
    </row>
    <row r="7" spans="1:8" ht="22.5" x14ac:dyDescent="0.25">
      <c r="A7" s="2" t="s">
        <v>6</v>
      </c>
      <c r="B7" s="15" t="s">
        <v>7</v>
      </c>
      <c r="C7" s="33"/>
      <c r="D7" s="21"/>
      <c r="E7" s="3" t="s">
        <v>8</v>
      </c>
      <c r="F7" s="24" t="str">
        <f>CONCATENATE("dofinansowanie zorganizowanego wypoczynku dzieci i młodzieży (konto 851-",$J$3,"-3010)")</f>
        <v>dofinansowanie zorganizowanego wypoczynku dzieci i młodzieży (konto 851--3010)</v>
      </c>
      <c r="G7" s="24"/>
      <c r="H7" s="25"/>
    </row>
    <row r="8" spans="1:8" ht="22.5" x14ac:dyDescent="0.25">
      <c r="A8" s="4"/>
      <c r="B8" s="15" t="s">
        <v>9</v>
      </c>
      <c r="C8" s="15"/>
      <c r="D8" s="5"/>
      <c r="E8" s="3" t="s">
        <v>10</v>
      </c>
      <c r="F8" s="24" t="str">
        <f>CONCATENATE("dofinansowanie wypoczynku organizowanego we własnym zakresie (konto 851-",$J$3,"-3011)")</f>
        <v>dofinansowanie wypoczynku organizowanego we własnym zakresie (konto 851--3011)</v>
      </c>
      <c r="G8" s="24"/>
      <c r="H8" s="25"/>
    </row>
    <row r="9" spans="1:8" ht="27.75" customHeight="1" x14ac:dyDescent="0.25">
      <c r="A9" s="2" t="s">
        <v>11</v>
      </c>
      <c r="B9" s="15" t="s">
        <v>56</v>
      </c>
      <c r="C9" s="21">
        <f>SUM(C10:C11)</f>
        <v>0</v>
      </c>
      <c r="D9" s="21">
        <f>SUM(D10:D11)</f>
        <v>0</v>
      </c>
      <c r="E9" s="3" t="s">
        <v>12</v>
      </c>
      <c r="F9" s="24" t="s">
        <v>59</v>
      </c>
      <c r="G9" s="24"/>
      <c r="H9" s="25"/>
    </row>
    <row r="10" spans="1:8" x14ac:dyDescent="0.25">
      <c r="A10" s="2" t="s">
        <v>13</v>
      </c>
      <c r="B10" s="16" t="s">
        <v>52</v>
      </c>
      <c r="C10" s="16"/>
      <c r="D10" s="5"/>
      <c r="E10" s="3" t="s">
        <v>14</v>
      </c>
      <c r="F10" s="24" t="s">
        <v>60</v>
      </c>
      <c r="G10" s="24"/>
      <c r="H10" s="25"/>
    </row>
    <row r="11" spans="1:8" ht="22.5" x14ac:dyDescent="0.25">
      <c r="A11" s="2" t="s">
        <v>15</v>
      </c>
      <c r="B11" s="16" t="s">
        <v>53</v>
      </c>
      <c r="C11" s="16"/>
      <c r="D11" s="5"/>
      <c r="E11" s="2" t="s">
        <v>6</v>
      </c>
      <c r="F11" s="15" t="s">
        <v>16</v>
      </c>
      <c r="G11" s="33"/>
      <c r="H11" s="23"/>
    </row>
    <row r="12" spans="1:8" ht="22.5" x14ac:dyDescent="0.25">
      <c r="A12" s="2" t="s">
        <v>20</v>
      </c>
      <c r="B12" s="15" t="str">
        <f>CONCATENATE("Wysokość przypadających w danym roku spłat pożyczek przyznanych z Funduszu Mieszkaniowego")</f>
        <v>Wysokość przypadających w danym roku spłat pożyczek przyznanych z Funduszu Mieszkaniowego</v>
      </c>
      <c r="C12" s="33"/>
      <c r="D12" s="20"/>
      <c r="E12" s="3" t="s">
        <v>18</v>
      </c>
      <c r="F12" s="24" t="s">
        <v>19</v>
      </c>
      <c r="G12" s="24"/>
      <c r="H12" s="25"/>
    </row>
    <row r="13" spans="1:8" x14ac:dyDescent="0.25">
      <c r="A13" s="2" t="s">
        <v>22</v>
      </c>
      <c r="B13" s="15" t="str">
        <f>CONCATENATE("Wpływy z KP Baccalarium")</f>
        <v>Wpływy z KP Baccalarium</v>
      </c>
      <c r="C13" s="33"/>
      <c r="D13" s="20"/>
      <c r="E13" s="3" t="s">
        <v>21</v>
      </c>
      <c r="F13" s="24" t="s">
        <v>24</v>
      </c>
      <c r="G13" s="24"/>
      <c r="H13" s="25"/>
    </row>
    <row r="14" spans="1:8" ht="33.75" x14ac:dyDescent="0.25">
      <c r="A14" s="2" t="s">
        <v>23</v>
      </c>
      <c r="B14" s="15" t="s">
        <v>57</v>
      </c>
      <c r="C14" s="33"/>
      <c r="D14" s="20"/>
      <c r="E14" s="2" t="s">
        <v>11</v>
      </c>
      <c r="F14" s="15" t="s">
        <v>61</v>
      </c>
      <c r="G14" s="33"/>
      <c r="H14" s="26"/>
    </row>
    <row r="15" spans="1:8" x14ac:dyDescent="0.25">
      <c r="A15" s="2" t="s">
        <v>25</v>
      </c>
      <c r="B15" s="37" t="s">
        <v>28</v>
      </c>
      <c r="C15" s="34"/>
      <c r="D15" s="20"/>
      <c r="E15" s="3" t="s">
        <v>13</v>
      </c>
      <c r="F15" s="24" t="s">
        <v>50</v>
      </c>
      <c r="G15" s="24"/>
      <c r="H15" s="25"/>
    </row>
    <row r="16" spans="1:8" ht="22.5" x14ac:dyDescent="0.25">
      <c r="A16" s="18" t="s">
        <v>26</v>
      </c>
      <c r="B16" s="15" t="s">
        <v>58</v>
      </c>
      <c r="C16" s="34"/>
      <c r="D16" s="20"/>
      <c r="E16" s="3" t="s">
        <v>15</v>
      </c>
      <c r="F16" s="24" t="str">
        <f>CONCATENATE("świadczenia dla dzieci (konto 851-",$J$3,"-3009)")</f>
        <v>świadczenia dla dzieci (konto 851--3009)</v>
      </c>
      <c r="G16" s="35"/>
      <c r="H16" s="23"/>
    </row>
    <row r="17" spans="1:8" x14ac:dyDescent="0.25">
      <c r="A17" s="62" t="s">
        <v>27</v>
      </c>
      <c r="B17" s="58" t="s">
        <v>49</v>
      </c>
      <c r="C17" s="65"/>
      <c r="D17" s="67"/>
      <c r="E17" s="19" t="s">
        <v>17</v>
      </c>
      <c r="F17" s="24" t="str">
        <f>CONCATENATE("imprezy kulturalne (konto 851-",$J$3,"-3014)")</f>
        <v>imprezy kulturalne (konto 851--3014)</v>
      </c>
      <c r="G17" s="24"/>
      <c r="H17" s="27"/>
    </row>
    <row r="18" spans="1:8" x14ac:dyDescent="0.25">
      <c r="A18" s="63"/>
      <c r="B18" s="64"/>
      <c r="C18" s="66"/>
      <c r="D18" s="68"/>
      <c r="E18" s="19" t="s">
        <v>30</v>
      </c>
      <c r="F18" s="24" t="s">
        <v>51</v>
      </c>
      <c r="G18" s="24"/>
      <c r="H18" s="27"/>
    </row>
    <row r="19" spans="1:8" x14ac:dyDescent="0.25">
      <c r="A19" s="52" t="s">
        <v>31</v>
      </c>
      <c r="B19" s="53" t="s">
        <v>32</v>
      </c>
      <c r="C19" s="55">
        <f>C8+C9+C12+C13+C14+C15+C16+C17+C18</f>
        <v>0</v>
      </c>
      <c r="D19" s="55">
        <f>D8+D9+D12+D13+D14+D15+D16+D17+D18</f>
        <v>0</v>
      </c>
      <c r="E19" s="3" t="s">
        <v>33</v>
      </c>
      <c r="F19" s="24" t="s">
        <v>54</v>
      </c>
      <c r="G19" s="24"/>
      <c r="H19" s="27"/>
    </row>
    <row r="20" spans="1:8" x14ac:dyDescent="0.25">
      <c r="A20" s="47"/>
      <c r="B20" s="54"/>
      <c r="C20" s="47"/>
      <c r="D20" s="47"/>
      <c r="E20" s="3" t="s">
        <v>34</v>
      </c>
      <c r="F20" s="28" t="s">
        <v>55</v>
      </c>
      <c r="G20" s="16"/>
      <c r="H20" s="27"/>
    </row>
    <row r="21" spans="1:8" x14ac:dyDescent="0.25">
      <c r="A21" s="45" t="s">
        <v>31</v>
      </c>
      <c r="B21" s="43" t="s">
        <v>35</v>
      </c>
      <c r="C21" s="46" t="s">
        <v>67</v>
      </c>
      <c r="D21" s="46" t="s">
        <v>66</v>
      </c>
      <c r="E21" s="45" t="s">
        <v>20</v>
      </c>
      <c r="F21" s="44" t="s">
        <v>62</v>
      </c>
      <c r="G21" s="60"/>
      <c r="H21" s="41"/>
    </row>
    <row r="22" spans="1:8" x14ac:dyDescent="0.25">
      <c r="A22" s="45"/>
      <c r="B22" s="43"/>
      <c r="C22" s="47"/>
      <c r="D22" s="48"/>
      <c r="E22" s="45"/>
      <c r="F22" s="44"/>
      <c r="G22" s="51"/>
      <c r="H22" s="42"/>
    </row>
    <row r="23" spans="1:8" ht="36" customHeight="1" x14ac:dyDescent="0.25">
      <c r="A23" s="2" t="s">
        <v>3</v>
      </c>
      <c r="B23" s="15" t="s">
        <v>36</v>
      </c>
      <c r="C23" s="15"/>
      <c r="D23" s="5"/>
      <c r="E23" s="3" t="s">
        <v>37</v>
      </c>
      <c r="F23" s="24" t="str">
        <f>CONCATENATE("OW w Sząbruku Sile (konto 851-",$J$3,"-3002)")</f>
        <v>OW w Sząbruku Sile (konto 851--3002)</v>
      </c>
      <c r="G23" s="24"/>
      <c r="H23" s="16"/>
    </row>
    <row r="24" spans="1:8" ht="22.5" x14ac:dyDescent="0.25">
      <c r="A24" s="2" t="s">
        <v>6</v>
      </c>
      <c r="B24" s="15" t="s">
        <v>45</v>
      </c>
      <c r="C24" s="15"/>
      <c r="D24" s="5"/>
      <c r="E24" s="3" t="s">
        <v>38</v>
      </c>
      <c r="F24" s="24" t="str">
        <f>CONCATENATE("OW w Bałdach (konto 851-",$J$3,"-3004)")</f>
        <v>OW w Bałdach (konto 851--3004)</v>
      </c>
      <c r="G24" s="24"/>
      <c r="H24" s="27"/>
    </row>
    <row r="25" spans="1:8" ht="33.75" x14ac:dyDescent="0.25">
      <c r="A25" s="2" t="s">
        <v>11</v>
      </c>
      <c r="B25" s="31" t="s">
        <v>48</v>
      </c>
      <c r="C25" s="15"/>
      <c r="D25" s="5"/>
      <c r="E25" s="2" t="s">
        <v>22</v>
      </c>
      <c r="F25" s="15" t="s">
        <v>63</v>
      </c>
      <c r="G25" s="33"/>
      <c r="H25" s="23"/>
    </row>
    <row r="26" spans="1:8" x14ac:dyDescent="0.25">
      <c r="A26" s="2" t="s">
        <v>20</v>
      </c>
      <c r="B26" s="17" t="s">
        <v>46</v>
      </c>
      <c r="C26" s="31"/>
      <c r="D26" s="5"/>
      <c r="E26" s="2" t="s">
        <v>23</v>
      </c>
      <c r="F26" s="15" t="str">
        <f>CONCATENATE("Umorzenia pożyczek  (konto 851-",$J$3," 3001)")</f>
        <v>Umorzenia pożyczek  (konto 851- 3001)</v>
      </c>
      <c r="G26" s="33"/>
      <c r="H26" s="23"/>
    </row>
    <row r="27" spans="1:8" x14ac:dyDescent="0.25">
      <c r="A27" s="2" t="s">
        <v>39</v>
      </c>
      <c r="B27" s="15" t="s">
        <v>40</v>
      </c>
      <c r="C27" s="32"/>
      <c r="D27" s="2"/>
      <c r="E27" s="12" t="s">
        <v>25</v>
      </c>
      <c r="F27" s="29" t="s">
        <v>64</v>
      </c>
      <c r="G27" s="36"/>
      <c r="H27" s="23"/>
    </row>
    <row r="28" spans="1:8" x14ac:dyDescent="0.25">
      <c r="A28" s="2" t="s">
        <v>23</v>
      </c>
      <c r="B28" s="32" t="s">
        <v>47</v>
      </c>
      <c r="C28" s="15"/>
      <c r="D28" s="3" t="s">
        <v>31</v>
      </c>
      <c r="E28" s="56" t="s">
        <v>26</v>
      </c>
      <c r="F28" s="58" t="str">
        <f>CONCATENATE("Pozostałe koszty Funduszu (konto 851-",$J$3,"-3099)")</f>
        <v>Pozostałe koszty Funduszu (konto 851--3099)</v>
      </c>
      <c r="G28" s="61"/>
      <c r="H28" s="50"/>
    </row>
    <row r="29" spans="1:8" x14ac:dyDescent="0.25">
      <c r="A29" s="40"/>
      <c r="C29" s="17"/>
      <c r="D29" s="6"/>
      <c r="E29" s="57"/>
      <c r="F29" s="59"/>
      <c r="G29" s="59"/>
      <c r="H29" s="51"/>
    </row>
    <row r="30" spans="1:8" x14ac:dyDescent="0.25">
      <c r="A30" s="6" t="s">
        <v>31</v>
      </c>
      <c r="D30" s="6" t="s">
        <v>31</v>
      </c>
      <c r="E30" s="1" t="s">
        <v>27</v>
      </c>
      <c r="F30" s="22" t="s">
        <v>43</v>
      </c>
      <c r="G30" s="30">
        <f>SUM(G6+G11+G14+G16+G21+G25+G26+G27+G28)</f>
        <v>0</v>
      </c>
      <c r="H30" s="30">
        <f>SUM(H6+H11+H14+H16+H21+H25+H26+H27+H28)</f>
        <v>0</v>
      </c>
    </row>
    <row r="31" spans="1:8" x14ac:dyDescent="0.25">
      <c r="D31" s="6" t="s">
        <v>31</v>
      </c>
      <c r="E31" s="1" t="s">
        <v>29</v>
      </c>
      <c r="F31" s="38" t="s">
        <v>44</v>
      </c>
      <c r="G31" s="39">
        <f>SUM(C19-G30)</f>
        <v>0</v>
      </c>
      <c r="H31" s="39">
        <f>SUM(D19-H30)</f>
        <v>0</v>
      </c>
    </row>
    <row r="33" spans="1:8" x14ac:dyDescent="0.25">
      <c r="B33" s="7" t="s">
        <v>41</v>
      </c>
      <c r="H33" s="10"/>
    </row>
    <row r="34" spans="1:8" x14ac:dyDescent="0.25">
      <c r="B34" s="7" t="s">
        <v>42</v>
      </c>
      <c r="H34" s="10"/>
    </row>
    <row r="42" spans="1:8" x14ac:dyDescent="0.25">
      <c r="A42" s="6" t="s">
        <v>31</v>
      </c>
      <c r="C42" s="7"/>
    </row>
    <row r="43" spans="1:8" x14ac:dyDescent="0.25">
      <c r="C43" s="7"/>
    </row>
    <row r="44" spans="1:8" x14ac:dyDescent="0.25">
      <c r="B44" s="8" t="s">
        <v>31</v>
      </c>
      <c r="C44" s="8"/>
    </row>
  </sheetData>
  <mergeCells count="29">
    <mergeCell ref="E2:H2"/>
    <mergeCell ref="H28:H29"/>
    <mergeCell ref="A19:A20"/>
    <mergeCell ref="B19:B20"/>
    <mergeCell ref="D19:D20"/>
    <mergeCell ref="C4:C5"/>
    <mergeCell ref="C19:C20"/>
    <mergeCell ref="C21:C22"/>
    <mergeCell ref="E28:E29"/>
    <mergeCell ref="F28:F29"/>
    <mergeCell ref="G4:G5"/>
    <mergeCell ref="G21:G22"/>
    <mergeCell ref="G28:G29"/>
    <mergeCell ref="A17:A18"/>
    <mergeCell ref="B17:B18"/>
    <mergeCell ref="C17:C18"/>
    <mergeCell ref="H21:H22"/>
    <mergeCell ref="A4:A5"/>
    <mergeCell ref="B4:B5"/>
    <mergeCell ref="E4:E5"/>
    <mergeCell ref="F4:F5"/>
    <mergeCell ref="A21:A22"/>
    <mergeCell ref="B21:B22"/>
    <mergeCell ref="E21:E22"/>
    <mergeCell ref="F21:F22"/>
    <mergeCell ref="D4:D5"/>
    <mergeCell ref="D21:D22"/>
    <mergeCell ref="H4:H5"/>
    <mergeCell ref="D17:D18"/>
  </mergeCells>
  <pageMargins left="0.11811023622047245" right="0.11811023622047245" top="0.19685039370078741" bottom="0.19685039370078741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</dc:creator>
  <cp:lastModifiedBy>zofia.konopka@uwm.edu.pl</cp:lastModifiedBy>
  <cp:lastPrinted>2021-12-22T08:44:20Z</cp:lastPrinted>
  <dcterms:created xsi:type="dcterms:W3CDTF">2021-11-22T07:20:37Z</dcterms:created>
  <dcterms:modified xsi:type="dcterms:W3CDTF">2025-12-18T11:12:57Z</dcterms:modified>
</cp:coreProperties>
</file>